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arianarodriguez/Downloads/"/>
    </mc:Choice>
  </mc:AlternateContent>
  <xr:revisionPtr revIDLastSave="0" documentId="13_ncr:1_{690C00FB-86C8-F841-AEBC-830B49794E2B}" xr6:coauthVersionLast="47" xr6:coauthVersionMax="47" xr10:uidLastSave="{00000000-0000-0000-0000-000000000000}"/>
  <bookViews>
    <workbookView xWindow="0" yWindow="0" windowWidth="28800" windowHeight="18000" firstSheet="1" activeTab="1" xr2:uid="{00000000-000D-0000-FFFF-FFFF00000000}"/>
  </bookViews>
  <sheets>
    <sheet name="Áreas Estratégicas" sheetId="1" r:id="rId1"/>
    <sheet name="Ejes" sheetId="2" r:id="rId2"/>
    <sheet name="Matriz General" sheetId="5" r:id="rId3"/>
    <sheet name="Áreas Estratégicas PEM" sheetId="6" r:id="rId4"/>
    <sheet name="Programas - Proyectos" sheetId="3" r:id="rId5"/>
    <sheet name="Matriz General PEM" sheetId="7" r:id="rId6"/>
    <sheet name="Matriz efectos impactos" sheetId="8" r:id="rId7"/>
    <sheet name="Efectos o impactose PCDHL o PEM" sheetId="9" r:id="rId8"/>
    <sheet name="Acción Institucional CCCI" sheetId="10" r:id="rId9"/>
    <sheet name="Actores Sociales" sheetId="11" r:id="rId10"/>
  </sheets>
  <definedNames>
    <definedName name="_ftn1" localSheetId="6">'Matriz efectos impactos'!$B$21</definedName>
    <definedName name="_ftnref1" localSheetId="6">'Matriz efectos impactos'!$B$2</definedName>
    <definedName name="_Hlk66272895" localSheetId="2">'Matriz General'!$B$8</definedName>
    <definedName name="_Hlk66273627" localSheetId="2">'Matriz General'!$B$2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S8" i="6" l="1"/>
  <c r="S9" i="6" s="1"/>
  <c r="R8" i="6"/>
  <c r="R9" i="6" s="1"/>
  <c r="Q8" i="6"/>
  <c r="Q9" i="6" s="1"/>
  <c r="P8" i="6"/>
  <c r="P9" i="6" s="1"/>
  <c r="O8" i="6"/>
  <c r="O9" i="6" s="1"/>
  <c r="N8" i="6"/>
  <c r="N9" i="6" s="1"/>
  <c r="M8" i="6"/>
  <c r="M9" i="6" s="1"/>
  <c r="L8" i="6"/>
  <c r="L9" i="6" s="1"/>
  <c r="K8" i="6"/>
  <c r="K9" i="6" s="1"/>
  <c r="J8" i="6"/>
  <c r="J9" i="6" s="1"/>
  <c r="I8" i="6"/>
  <c r="I9" i="6" s="1"/>
  <c r="H8" i="6"/>
  <c r="H9" i="6" s="1"/>
  <c r="G8" i="6"/>
  <c r="G9" i="6" s="1"/>
  <c r="F8" i="6"/>
  <c r="F9" i="6" s="1"/>
  <c r="E8" i="6"/>
  <c r="E9" i="6" s="1"/>
  <c r="D8" i="6"/>
  <c r="D9" i="6" s="1"/>
  <c r="C8" i="6"/>
  <c r="C9" i="6" s="1"/>
  <c r="T7" i="6"/>
  <c r="U7" i="6" s="1"/>
  <c r="T6" i="6"/>
  <c r="U6" i="6" s="1"/>
  <c r="T5" i="6"/>
  <c r="U5" i="6" s="1"/>
  <c r="T4" i="6"/>
  <c r="U4" i="6" s="1"/>
  <c r="G27" i="3"/>
  <c r="U8" i="6" l="1"/>
  <c r="T9" i="6"/>
  <c r="W27" i="3"/>
  <c r="W28" i="3" s="1"/>
  <c r="H27" i="3"/>
  <c r="H28" i="3" s="1"/>
  <c r="I27" i="3"/>
  <c r="I28" i="3" s="1"/>
  <c r="J27" i="3"/>
  <c r="J28" i="3" s="1"/>
  <c r="K27" i="3"/>
  <c r="K28" i="3" s="1"/>
  <c r="L27" i="3"/>
  <c r="L28" i="3" s="1"/>
  <c r="M27" i="3"/>
  <c r="M28" i="3" s="1"/>
  <c r="N27" i="3"/>
  <c r="N28" i="3" s="1"/>
  <c r="O27" i="3"/>
  <c r="O28" i="3" s="1"/>
  <c r="P27" i="3"/>
  <c r="P28" i="3" s="1"/>
  <c r="Q27" i="3"/>
  <c r="Q28" i="3" s="1"/>
  <c r="R27" i="3"/>
  <c r="R28" i="3" s="1"/>
  <c r="S27" i="3"/>
  <c r="S28" i="3" s="1"/>
  <c r="T27" i="3"/>
  <c r="T28" i="3" s="1"/>
  <c r="U27" i="3"/>
  <c r="U28" i="3" s="1"/>
  <c r="V27" i="3"/>
  <c r="V28" i="3" s="1"/>
  <c r="G28" i="3"/>
  <c r="X28" i="3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X4" i="3"/>
  <c r="Y4" i="3" s="1"/>
  <c r="E9" i="2"/>
  <c r="E20" i="2" s="1"/>
  <c r="D9" i="2"/>
  <c r="D19" i="2" s="1"/>
  <c r="D20" i="2" s="1"/>
  <c r="F9" i="2"/>
  <c r="F19" i="2" s="1"/>
  <c r="F20" i="2" s="1"/>
  <c r="G9" i="2"/>
  <c r="G19" i="2" s="1"/>
  <c r="G20" i="2" s="1"/>
  <c r="H9" i="2"/>
  <c r="H19" i="2" s="1"/>
  <c r="H20" i="2" s="1"/>
  <c r="I9" i="2"/>
  <c r="I19" i="2" s="1"/>
  <c r="I20" i="2" s="1"/>
  <c r="J9" i="2"/>
  <c r="J19" i="2" s="1"/>
  <c r="J20" i="2" s="1"/>
  <c r="K9" i="2"/>
  <c r="K19" i="2" s="1"/>
  <c r="K20" i="2" s="1"/>
  <c r="L9" i="2"/>
  <c r="L19" i="2" s="1"/>
  <c r="L20" i="2" s="1"/>
  <c r="M9" i="2"/>
  <c r="M19" i="2" s="1"/>
  <c r="M20" i="2" s="1"/>
  <c r="N9" i="2"/>
  <c r="N19" i="2" s="1"/>
  <c r="N20" i="2" s="1"/>
  <c r="O9" i="2"/>
  <c r="O19" i="2" s="1"/>
  <c r="O20" i="2" s="1"/>
  <c r="P9" i="2"/>
  <c r="P19" i="2" s="1"/>
  <c r="P20" i="2" s="1"/>
  <c r="Q9" i="2"/>
  <c r="Q19" i="2" s="1"/>
  <c r="Q20" i="2" s="1"/>
  <c r="R9" i="2"/>
  <c r="R19" i="2" s="1"/>
  <c r="R20" i="2" s="1"/>
  <c r="S9" i="2"/>
  <c r="S19" i="2" s="1"/>
  <c r="S20" i="2" s="1"/>
  <c r="T9" i="2"/>
  <c r="T19" i="2" s="1"/>
  <c r="T20" i="2" s="1"/>
  <c r="R8" i="1"/>
  <c r="R9" i="1" s="1"/>
  <c r="Q8" i="1"/>
  <c r="Q9" i="1" s="1"/>
  <c r="P8" i="1"/>
  <c r="P9" i="1" s="1"/>
  <c r="O8" i="1"/>
  <c r="O9" i="1" s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C8" i="1"/>
  <c r="C9" i="1" s="1"/>
  <c r="B8" i="1"/>
  <c r="B9" i="1" s="1"/>
  <c r="S7" i="1"/>
  <c r="T7" i="1" s="1"/>
  <c r="S6" i="1"/>
  <c r="T6" i="1" s="1"/>
  <c r="S5" i="1"/>
  <c r="T5" i="1" s="1"/>
  <c r="S4" i="1"/>
  <c r="T4" i="1" s="1"/>
  <c r="U20" i="2" l="1"/>
  <c r="Y27" i="3"/>
  <c r="Y28" i="3"/>
  <c r="T8" i="1"/>
  <c r="S9" i="1"/>
  <c r="U18" i="2" l="1"/>
  <c r="V18" i="2" s="1"/>
  <c r="U17" i="2"/>
  <c r="V17" i="2" s="1"/>
  <c r="U16" i="2"/>
  <c r="V16" i="2" s="1"/>
  <c r="U7" i="2"/>
  <c r="V7" i="2" s="1"/>
  <c r="U8" i="2"/>
  <c r="V8" i="2" s="1"/>
  <c r="U6" i="2" l="1"/>
  <c r="V6" i="2" s="1"/>
  <c r="V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Alonso Marschall Murillo</author>
  </authors>
  <commentList>
    <comment ref="C3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Carlos Alonso Marschall Murillo: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Objetivo General del Proyecto
</t>
        </r>
      </text>
    </comment>
    <comment ref="D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Carlos Alonso Marschall Murillo:</t>
        </r>
        <r>
          <rPr>
            <sz val="9"/>
            <color indexed="81"/>
            <rFont val="Tahoma"/>
            <family val="2"/>
          </rPr>
          <t xml:space="preserve">
El ODS que posee la mayor vinculación con el proyecto
</t>
        </r>
      </text>
    </comment>
  </commentList>
</comments>
</file>

<file path=xl/sharedStrings.xml><?xml version="1.0" encoding="utf-8"?>
<sst xmlns="http://schemas.openxmlformats.org/spreadsheetml/2006/main" count="186" uniqueCount="124">
  <si>
    <t>ODS 1</t>
  </si>
  <si>
    <t>ODS 2</t>
  </si>
  <si>
    <t>ODS 3</t>
  </si>
  <si>
    <t>ODS 4</t>
  </si>
  <si>
    <t>ODS 5</t>
  </si>
  <si>
    <t>ODS 6</t>
  </si>
  <si>
    <t>ODS 7</t>
  </si>
  <si>
    <t>ODS 8</t>
  </si>
  <si>
    <t>ODS 9</t>
  </si>
  <si>
    <t>ODS 10</t>
  </si>
  <si>
    <t>ODS 11</t>
  </si>
  <si>
    <t>ODS 12</t>
  </si>
  <si>
    <t>ODS 13</t>
  </si>
  <si>
    <t>ODS 14</t>
  </si>
  <si>
    <t>ODS 15</t>
  </si>
  <si>
    <t>ODS 16</t>
  </si>
  <si>
    <t>ODS 17</t>
  </si>
  <si>
    <t>Territorio</t>
  </si>
  <si>
    <t>Ambiente</t>
  </si>
  <si>
    <t>Infraestructura</t>
  </si>
  <si>
    <t>Proyectos</t>
  </si>
  <si>
    <t>Programa</t>
  </si>
  <si>
    <t>ODS Principal (ODS P)</t>
  </si>
  <si>
    <t>Meta ODS P</t>
  </si>
  <si>
    <t>Indicador ODS P</t>
  </si>
  <si>
    <t>Total</t>
  </si>
  <si>
    <t>% por ODS</t>
  </si>
  <si>
    <t>Promedio</t>
  </si>
  <si>
    <t>Tipo - Eje</t>
  </si>
  <si>
    <t>% ODS</t>
  </si>
  <si>
    <t>Objetivos de Desarrollo Sostenible</t>
  </si>
  <si>
    <t>Objetivos de Desarrollo Sostenible (ODS)</t>
  </si>
  <si>
    <t>Objetivo 9. Construir infraestructuras resilientes, promover la industrialización inclusiva y sostenible  
y fomentar la innovación</t>
  </si>
  <si>
    <t>9.1.1 Proporción de la población rural que vive a menos de 2 km de una carretera transitable todo el año.</t>
  </si>
  <si>
    <t>9.1 Desarrollar infraestructuras fiables, sostenibles, resilientes y de calidad, incluidas infraestructuras regionales y transfronterizas, para apoyar el desarrollo económico y el bienestar humano, haciendo especial hincapié en el acceso asequible y equitativo para todos.</t>
  </si>
  <si>
    <t>1. Programa de desarrollo y gestión territorial</t>
  </si>
  <si>
    <t>1.1 Gestión y Ordenamiento Territorial del Cantón de Belén con enfoque de protección ambiental</t>
  </si>
  <si>
    <t>1.1.1 Implementar un modelo de gestión territorial, considerando las características socio - ambientales del cantón, que promuevan su desarrollo equilibrado.</t>
  </si>
  <si>
    <t>MUNICIPALIDAD DE BELÉN</t>
  </si>
  <si>
    <t>Trasversal</t>
  </si>
  <si>
    <t>Operacional</t>
  </si>
  <si>
    <t>Fortalecimiento institucional</t>
  </si>
  <si>
    <t>Servicios Públicos</t>
  </si>
  <si>
    <t>Caracterización</t>
  </si>
  <si>
    <t>Desarrollo Económico y social</t>
  </si>
  <si>
    <t>% por proyectos</t>
  </si>
  <si>
    <t>% Vinculación por Áreas</t>
  </si>
  <si>
    <t>--</t>
  </si>
  <si>
    <t>Ejemplos de Áreas</t>
  </si>
  <si>
    <t>1. Gestión Ambiental y Ordenamiento Territorial</t>
  </si>
  <si>
    <t>2. Área …</t>
  </si>
  <si>
    <t>3. Área …</t>
  </si>
  <si>
    <t>4. Área …</t>
  </si>
  <si>
    <t>Total eje transversal</t>
  </si>
  <si>
    <t>Total eje operacional</t>
  </si>
  <si>
    <t>% Total de Ejes</t>
  </si>
  <si>
    <t>Total de proyectos</t>
  </si>
  <si>
    <t>PEM 20XX - 20XX</t>
  </si>
  <si>
    <t>ÁREA/EJE ESTRATÉGICO</t>
  </si>
  <si>
    <t>ODS</t>
  </si>
  <si>
    <t>Tabla de vinculación de las Áreas estratégicas con los ODS</t>
  </si>
  <si>
    <t>PCDHL: año inicio-año final</t>
  </si>
  <si>
    <t>PLAN..año de inicio-año final</t>
  </si>
  <si>
    <t>Área Estratégica</t>
  </si>
  <si>
    <t>Objetivo Estratégico</t>
  </si>
  <si>
    <t>Objetivos específicos por área estratégica</t>
  </si>
  <si>
    <t>Líneas de acción</t>
  </si>
  <si>
    <t>Meta</t>
  </si>
  <si>
    <t>Indicador</t>
  </si>
  <si>
    <t>Periodo</t>
  </si>
  <si>
    <t>Responsable</t>
  </si>
  <si>
    <t>Vinculación ODS</t>
  </si>
  <si>
    <t>Desarrollo Económico Sostenible</t>
  </si>
  <si>
    <t>Desarrollo Social Cultural</t>
  </si>
  <si>
    <t>Seguridad Humana</t>
  </si>
  <si>
    <t xml:space="preserve">Educaicón </t>
  </si>
  <si>
    <t>Gestión ambiental, Gestión del riesgo y ordenamiento territorial</t>
  </si>
  <si>
    <t>Gestión Local e Institucional</t>
  </si>
  <si>
    <t>Área estratégica</t>
  </si>
  <si>
    <t>Objetivo estratégico</t>
  </si>
  <si>
    <t>Desarrollo Institucional Municipal</t>
  </si>
  <si>
    <t>Equipamiento</t>
  </si>
  <si>
    <t>Ordenamiento territorial</t>
  </si>
  <si>
    <t>Política social local</t>
  </si>
  <si>
    <t>Desarrollo económico local</t>
  </si>
  <si>
    <t>Servicios públicos</t>
  </si>
  <si>
    <t>Gestión local e institucional</t>
  </si>
  <si>
    <t>Medio ambiente, Gestión de riesgo de emergencia</t>
  </si>
  <si>
    <t>Área estratégica PCDHL/PEM</t>
  </si>
  <si>
    <t>Objetivos específicos</t>
  </si>
  <si>
    <t>Ponderación de porcentaje</t>
  </si>
  <si>
    <t>Sí</t>
  </si>
  <si>
    <t>No</t>
  </si>
  <si>
    <t>Acción interinstitucional</t>
  </si>
  <si>
    <t>Desarrollo económico sostenible</t>
  </si>
  <si>
    <t>Desarrollo socio cultural</t>
  </si>
  <si>
    <t xml:space="preserve">Educación </t>
  </si>
  <si>
    <t>Gestión ambiental</t>
  </si>
  <si>
    <t>Gestión de riesgo de emergencia</t>
  </si>
  <si>
    <t>Gestión de riesgo de emergencias</t>
  </si>
  <si>
    <t>Nombre de la organización o institución</t>
  </si>
  <si>
    <t>Objetivo de la organización o institución</t>
  </si>
  <si>
    <t>Funciones principales</t>
  </si>
  <si>
    <t>Ubicación geográfica</t>
  </si>
  <si>
    <t>Persona de contacto</t>
  </si>
  <si>
    <t>Teléfono</t>
  </si>
  <si>
    <t>Correo electrónico</t>
  </si>
  <si>
    <t>Educación</t>
  </si>
  <si>
    <t>Gestión ambiental y ordenamiento territorial</t>
  </si>
  <si>
    <t>ODS relacionado</t>
  </si>
  <si>
    <t>Objetivo General Proyecto</t>
  </si>
  <si>
    <t xml:space="preserve">Municipalidad: </t>
  </si>
  <si>
    <t>Política (s)</t>
  </si>
  <si>
    <t>Objetivo estratégico por área según ODS</t>
  </si>
  <si>
    <t>IOV</t>
  </si>
  <si>
    <t>Medios de verificación</t>
  </si>
  <si>
    <t>Supuestos o condiciones de éxito</t>
  </si>
  <si>
    <t>Área o Departamento Responsable</t>
  </si>
  <si>
    <t>Objetivos específicos por área estratégica según ODS</t>
  </si>
  <si>
    <r>
      <t xml:space="preserve">Efectos esperados
</t>
    </r>
    <r>
      <rPr>
        <sz val="12"/>
        <color theme="0"/>
        <rFont val="Century Gothic"/>
        <family val="2"/>
      </rPr>
      <t>Son los cambios a corto y mediano plazo intencionados que se generan como resultado de haber logrado ejecutar el plan.</t>
    </r>
  </si>
  <si>
    <r>
      <t xml:space="preserve">Impactos esperados
</t>
    </r>
    <r>
      <rPr>
        <sz val="12"/>
        <color theme="0"/>
        <rFont val="Century Gothic"/>
        <family val="2"/>
      </rPr>
      <t>Son los cambios intencionales o reales en el desarrollo humano medidos en términos de bienestar de las personas. Registran cambios en la vida de la gente.</t>
    </r>
  </si>
  <si>
    <t>Infraestructura y tecnología</t>
  </si>
  <si>
    <t>PCDHL o PEM</t>
  </si>
  <si>
    <t>Verificación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</si>
</sst>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2"/>
      <color theme="0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alibri"/>
      <family val="2"/>
      <scheme val="minor"/>
    </font>
    <font>
      <sz val="9"/>
      <name val="Calibri"/>
      <family val="2"/>
    </font>
    <font>
      <sz val="9"/>
      <name val="Century Gothic"/>
      <family val="2"/>
    </font>
    <font>
      <u/>
      <sz val="11"/>
      <color theme="10"/>
      <name val="Century Gothic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Century Gothic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0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</font>
    <font>
      <sz val="16"/>
      <name val="Century Gothic"/>
      <family val="2"/>
    </font>
    <font>
      <b/>
      <sz val="16"/>
      <name val="Century Gothic"/>
      <family val="2"/>
    </font>
    <font>
      <b/>
      <sz val="20"/>
      <color theme="0"/>
      <name val="Century Gothic"/>
      <family val="2"/>
    </font>
    <font>
      <b/>
      <sz val="22"/>
      <color theme="0"/>
      <name val="Century Gothic"/>
      <family val="2"/>
    </font>
    <font>
      <b/>
      <sz val="22"/>
      <color theme="1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b/>
      <sz val="18"/>
      <color theme="0"/>
      <name val="Century Gothic"/>
      <family val="1"/>
    </font>
  </fonts>
  <fills count="2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828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DB3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7C80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12F0F"/>
        <bgColor indexed="64"/>
      </patternFill>
    </fill>
    <fill>
      <patternFill patternType="solid">
        <fgColor rgb="FF52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72B45"/>
        <bgColor indexed="64"/>
      </patternFill>
    </fill>
    <fill>
      <patternFill patternType="solid">
        <fgColor rgb="FFFB7419"/>
        <bgColor indexed="64"/>
      </patternFill>
    </fill>
    <fill>
      <patternFill patternType="solid">
        <fgColor rgb="FF159FEB"/>
        <bgColor indexed="64"/>
      </patternFill>
    </fill>
    <fill>
      <patternFill patternType="solid">
        <fgColor rgb="FF0758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80">
    <xf numFmtId="0" fontId="0" fillId="0" borderId="0" xfId="0"/>
    <xf numFmtId="0" fontId="0" fillId="5" borderId="0" xfId="0" applyFill="1"/>
    <xf numFmtId="0" fontId="9" fillId="5" borderId="0" xfId="0" applyFont="1" applyFill="1"/>
    <xf numFmtId="0" fontId="9" fillId="5" borderId="0" xfId="0" applyFont="1" applyFill="1" applyBorder="1"/>
    <xf numFmtId="0" fontId="9" fillId="5" borderId="0" xfId="0" applyFont="1" applyFill="1" applyBorder="1" applyAlignment="1">
      <alignment horizontal="center"/>
    </xf>
    <xf numFmtId="2" fontId="9" fillId="5" borderId="0" xfId="0" applyNumberFormat="1" applyFont="1" applyFill="1" applyBorder="1" applyAlignment="1">
      <alignment horizontal="center"/>
    </xf>
    <xf numFmtId="0" fontId="11" fillId="5" borderId="0" xfId="0" applyFont="1" applyFill="1"/>
    <xf numFmtId="0" fontId="11" fillId="5" borderId="0" xfId="0" applyFont="1" applyFill="1" applyBorder="1"/>
    <xf numFmtId="0" fontId="15" fillId="5" borderId="3" xfId="2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justify" vertical="top" wrapText="1"/>
    </xf>
    <xf numFmtId="0" fontId="11" fillId="5" borderId="3" xfId="0" applyFont="1" applyFill="1" applyBorder="1" applyAlignment="1">
      <alignment horizontal="center" vertical="top"/>
    </xf>
    <xf numFmtId="0" fontId="11" fillId="5" borderId="3" xfId="2" applyFont="1" applyFill="1" applyBorder="1" applyAlignment="1">
      <alignment horizontal="center"/>
    </xf>
    <xf numFmtId="0" fontId="11" fillId="5" borderId="0" xfId="2" applyFont="1" applyFill="1" applyBorder="1" applyAlignment="1">
      <alignment horizontal="center"/>
    </xf>
    <xf numFmtId="0" fontId="11" fillId="5" borderId="0" xfId="2" applyFont="1" applyFill="1" applyBorder="1" applyAlignment="1">
      <alignment horizontal="right"/>
    </xf>
    <xf numFmtId="2" fontId="11" fillId="5" borderId="0" xfId="2" applyNumberFormat="1" applyFont="1" applyFill="1" applyBorder="1"/>
    <xf numFmtId="0" fontId="16" fillId="5" borderId="0" xfId="0" applyFont="1" applyFill="1"/>
    <xf numFmtId="0" fontId="18" fillId="5" borderId="0" xfId="0" applyFont="1" applyFill="1"/>
    <xf numFmtId="0" fontId="15" fillId="5" borderId="11" xfId="2" applyFont="1" applyFill="1" applyBorder="1" applyAlignment="1">
      <alignment horizontal="center" vertical="top"/>
    </xf>
    <xf numFmtId="0" fontId="15" fillId="5" borderId="11" xfId="0" applyFont="1" applyFill="1" applyBorder="1" applyAlignment="1">
      <alignment horizontal="justify" vertical="top"/>
    </xf>
    <xf numFmtId="0" fontId="10" fillId="5" borderId="3" xfId="2" applyFont="1" applyFill="1" applyBorder="1" applyAlignment="1">
      <alignment horizontal="center"/>
    </xf>
    <xf numFmtId="0" fontId="10" fillId="9" borderId="3" xfId="2" applyFont="1" applyFill="1" applyBorder="1" applyAlignment="1">
      <alignment horizontal="center"/>
    </xf>
    <xf numFmtId="0" fontId="10" fillId="11" borderId="3" xfId="2" applyFont="1" applyFill="1" applyBorder="1" applyAlignment="1">
      <alignment horizontal="center"/>
    </xf>
    <xf numFmtId="0" fontId="10" fillId="13" borderId="3" xfId="2" applyFont="1" applyFill="1" applyBorder="1" applyAlignment="1">
      <alignment horizontal="center"/>
    </xf>
    <xf numFmtId="0" fontId="10" fillId="14" borderId="3" xfId="2" applyFont="1" applyFill="1" applyBorder="1" applyAlignment="1">
      <alignment horizontal="center"/>
    </xf>
    <xf numFmtId="0" fontId="10" fillId="16" borderId="3" xfId="2" applyFont="1" applyFill="1" applyBorder="1" applyAlignment="1">
      <alignment horizontal="center"/>
    </xf>
    <xf numFmtId="0" fontId="10" fillId="17" borderId="3" xfId="2" applyFont="1" applyFill="1" applyBorder="1" applyAlignment="1">
      <alignment horizontal="center"/>
    </xf>
    <xf numFmtId="0" fontId="10" fillId="10" borderId="3" xfId="2" applyFont="1" applyFill="1" applyBorder="1" applyAlignment="1">
      <alignment horizontal="center"/>
    </xf>
    <xf numFmtId="0" fontId="10" fillId="19" borderId="3" xfId="2" applyFont="1" applyFill="1" applyBorder="1" applyAlignment="1">
      <alignment horizontal="center"/>
    </xf>
    <xf numFmtId="0" fontId="10" fillId="20" borderId="3" xfId="2" applyFont="1" applyFill="1" applyBorder="1" applyAlignment="1">
      <alignment horizontal="center"/>
    </xf>
    <xf numFmtId="0" fontId="10" fillId="8" borderId="3" xfId="2" applyFont="1" applyFill="1" applyBorder="1" applyAlignment="1">
      <alignment horizontal="center"/>
    </xf>
    <xf numFmtId="0" fontId="10" fillId="15" borderId="3" xfId="2" applyFont="1" applyFill="1" applyBorder="1" applyAlignment="1">
      <alignment horizontal="center"/>
    </xf>
    <xf numFmtId="0" fontId="10" fillId="12" borderId="3" xfId="2" applyFont="1" applyFill="1" applyBorder="1" applyAlignment="1">
      <alignment horizontal="center"/>
    </xf>
    <xf numFmtId="0" fontId="10" fillId="21" borderId="3" xfId="2" applyFont="1" applyFill="1" applyBorder="1" applyAlignment="1">
      <alignment horizontal="center"/>
    </xf>
    <xf numFmtId="0" fontId="10" fillId="7" borderId="3" xfId="2" applyFont="1" applyFill="1" applyBorder="1" applyAlignment="1">
      <alignment horizontal="center"/>
    </xf>
    <xf numFmtId="0" fontId="10" fillId="22" borderId="3" xfId="2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3" borderId="3" xfId="0" applyFont="1" applyFill="1" applyBorder="1" applyAlignment="1">
      <alignment horizontal="center"/>
    </xf>
    <xf numFmtId="0" fontId="9" fillId="5" borderId="3" xfId="2" applyFont="1" applyFill="1" applyBorder="1" applyAlignment="1">
      <alignment horizontal="center"/>
    </xf>
    <xf numFmtId="0" fontId="10" fillId="23" borderId="3" xfId="2" applyFont="1" applyFill="1" applyBorder="1" applyAlignment="1">
      <alignment horizontal="center"/>
    </xf>
    <xf numFmtId="0" fontId="11" fillId="23" borderId="3" xfId="0" applyFont="1" applyFill="1" applyBorder="1" applyAlignment="1">
      <alignment horizontal="center" vertical="top"/>
    </xf>
    <xf numFmtId="9" fontId="11" fillId="18" borderId="12" xfId="1" applyFont="1" applyFill="1" applyBorder="1" applyAlignment="1">
      <alignment horizontal="center" vertical="top"/>
    </xf>
    <xf numFmtId="0" fontId="13" fillId="23" borderId="3" xfId="2" applyFont="1" applyFill="1" applyBorder="1" applyAlignment="1">
      <alignment horizontal="right" wrapText="1"/>
    </xf>
    <xf numFmtId="0" fontId="13" fillId="5" borderId="7" xfId="2" applyFont="1" applyFill="1" applyBorder="1" applyAlignment="1">
      <alignment horizontal="center"/>
    </xf>
    <xf numFmtId="0" fontId="13" fillId="23" borderId="7" xfId="2" applyFont="1" applyFill="1" applyBorder="1" applyAlignment="1">
      <alignment horizontal="right"/>
    </xf>
    <xf numFmtId="2" fontId="13" fillId="18" borderId="13" xfId="2" applyNumberFormat="1" applyFont="1" applyFill="1" applyBorder="1"/>
    <xf numFmtId="10" fontId="11" fillId="18" borderId="12" xfId="1" applyNumberFormat="1" applyFont="1" applyFill="1" applyBorder="1"/>
    <xf numFmtId="0" fontId="11" fillId="5" borderId="7" xfId="0" applyFont="1" applyFill="1" applyBorder="1"/>
    <xf numFmtId="2" fontId="11" fillId="23" borderId="7" xfId="0" applyNumberFormat="1" applyFont="1" applyFill="1" applyBorder="1"/>
    <xf numFmtId="0" fontId="11" fillId="18" borderId="13" xfId="0" applyFont="1" applyFill="1" applyBorder="1"/>
    <xf numFmtId="0" fontId="10" fillId="5" borderId="11" xfId="2" applyFont="1" applyFill="1" applyBorder="1" applyAlignment="1">
      <alignment horizontal="center"/>
    </xf>
    <xf numFmtId="0" fontId="10" fillId="5" borderId="12" xfId="2" applyFont="1" applyFill="1" applyBorder="1" applyAlignment="1">
      <alignment horizontal="center"/>
    </xf>
    <xf numFmtId="0" fontId="9" fillId="5" borderId="11" xfId="0" applyFont="1" applyFill="1" applyBorder="1"/>
    <xf numFmtId="2" fontId="9" fillId="3" borderId="12" xfId="0" applyNumberFormat="1" applyFont="1" applyFill="1" applyBorder="1" applyAlignment="1">
      <alignment horizontal="center"/>
    </xf>
    <xf numFmtId="2" fontId="9" fillId="3" borderId="12" xfId="2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2" fontId="10" fillId="23" borderId="7" xfId="0" applyNumberFormat="1" applyFont="1" applyFill="1" applyBorder="1" applyAlignment="1">
      <alignment horizontal="center"/>
    </xf>
    <xf numFmtId="0" fontId="10" fillId="3" borderId="13" xfId="0" quotePrefix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2" fontId="11" fillId="5" borderId="0" xfId="0" applyNumberFormat="1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11" xfId="0" applyFont="1" applyFill="1" applyBorder="1"/>
    <xf numFmtId="0" fontId="15" fillId="5" borderId="3" xfId="0" applyFont="1" applyFill="1" applyBorder="1" applyAlignment="1">
      <alignment horizontal="center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6" fillId="6" borderId="21" xfId="2" applyFont="1" applyFill="1" applyBorder="1" applyAlignment="1">
      <alignment horizontal="center" vertical="center" wrapText="1"/>
    </xf>
    <xf numFmtId="0" fontId="19" fillId="5" borderId="0" xfId="4" applyFont="1" applyFill="1" applyAlignment="1">
      <alignment vertical="center"/>
    </xf>
    <xf numFmtId="0" fontId="17" fillId="5" borderId="3" xfId="0" applyFont="1" applyFill="1" applyBorder="1" applyAlignment="1">
      <alignment horizontal="justify" vertical="center" wrapText="1"/>
    </xf>
    <xf numFmtId="0" fontId="17" fillId="5" borderId="11" xfId="0" applyFont="1" applyFill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justify" vertical="center" wrapText="1"/>
    </xf>
    <xf numFmtId="0" fontId="17" fillId="5" borderId="6" xfId="0" applyFont="1" applyFill="1" applyBorder="1" applyAlignment="1">
      <alignment horizontal="justify" vertical="center" wrapText="1"/>
    </xf>
    <xf numFmtId="0" fontId="17" fillId="5" borderId="7" xfId="0" applyFont="1" applyFill="1" applyBorder="1" applyAlignment="1">
      <alignment horizontal="justify" vertical="center" wrapText="1"/>
    </xf>
    <xf numFmtId="0" fontId="17" fillId="5" borderId="13" xfId="0" applyFont="1" applyFill="1" applyBorder="1" applyAlignment="1">
      <alignment horizontal="justify" vertical="center" wrapText="1"/>
    </xf>
    <xf numFmtId="0" fontId="17" fillId="5" borderId="16" xfId="0" applyFont="1" applyFill="1" applyBorder="1" applyAlignment="1">
      <alignment horizontal="justify" vertical="center" wrapText="1"/>
    </xf>
    <xf numFmtId="0" fontId="17" fillId="5" borderId="17" xfId="0" applyFont="1" applyFill="1" applyBorder="1" applyAlignment="1">
      <alignment horizontal="justify" vertical="center" wrapText="1"/>
    </xf>
    <xf numFmtId="0" fontId="17" fillId="5" borderId="18" xfId="0" applyFont="1" applyFill="1" applyBorder="1" applyAlignment="1">
      <alignment horizontal="justify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9" xfId="2" applyFont="1" applyFill="1" applyBorder="1" applyAlignment="1">
      <alignment horizontal="center"/>
    </xf>
    <xf numFmtId="0" fontId="8" fillId="6" borderId="10" xfId="2" applyFont="1" applyFill="1" applyBorder="1" applyAlignment="1">
      <alignment horizontal="center"/>
    </xf>
    <xf numFmtId="0" fontId="13" fillId="5" borderId="6" xfId="2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13" fillId="5" borderId="11" xfId="2" applyFont="1" applyFill="1" applyBorder="1" applyAlignment="1">
      <alignment horizontal="center"/>
    </xf>
    <xf numFmtId="0" fontId="13" fillId="5" borderId="3" xfId="2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5" fillId="5" borderId="14" xfId="2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/>
    </xf>
    <xf numFmtId="0" fontId="15" fillId="5" borderId="3" xfId="2" applyFont="1" applyFill="1" applyBorder="1" applyAlignment="1">
      <alignment horizontal="center" vertical="center"/>
    </xf>
    <xf numFmtId="0" fontId="8" fillId="6" borderId="8" xfId="2" applyFont="1" applyFill="1" applyBorder="1" applyAlignment="1">
      <alignment horizontal="center" vertical="top"/>
    </xf>
    <xf numFmtId="0" fontId="8" fillId="6" borderId="9" xfId="2" applyFont="1" applyFill="1" applyBorder="1" applyAlignment="1">
      <alignment horizontal="center" vertical="top"/>
    </xf>
    <xf numFmtId="0" fontId="8" fillId="6" borderId="11" xfId="2" applyFont="1" applyFill="1" applyBorder="1" applyAlignment="1">
      <alignment horizontal="center" vertical="top"/>
    </xf>
    <xf numFmtId="0" fontId="8" fillId="6" borderId="3" xfId="2" applyFont="1" applyFill="1" applyBorder="1" applyAlignment="1">
      <alignment horizontal="center" vertical="top"/>
    </xf>
    <xf numFmtId="0" fontId="10" fillId="9" borderId="3" xfId="2" applyFont="1" applyFill="1" applyBorder="1" applyAlignment="1">
      <alignment horizontal="center" vertical="center"/>
    </xf>
    <xf numFmtId="0" fontId="10" fillId="11" borderId="3" xfId="2" applyFont="1" applyFill="1" applyBorder="1" applyAlignment="1">
      <alignment horizontal="center" vertical="center"/>
    </xf>
    <xf numFmtId="0" fontId="10" fillId="13" borderId="3" xfId="2" applyFont="1" applyFill="1" applyBorder="1" applyAlignment="1">
      <alignment horizontal="center" vertical="center"/>
    </xf>
    <xf numFmtId="0" fontId="10" fillId="14" borderId="3" xfId="2" applyFont="1" applyFill="1" applyBorder="1" applyAlignment="1">
      <alignment horizontal="center" vertical="center"/>
    </xf>
    <xf numFmtId="0" fontId="10" fillId="16" borderId="3" xfId="2" applyFont="1" applyFill="1" applyBorder="1" applyAlignment="1">
      <alignment horizontal="center" vertical="center"/>
    </xf>
    <xf numFmtId="0" fontId="10" fillId="17" borderId="3" xfId="2" applyFont="1" applyFill="1" applyBorder="1" applyAlignment="1">
      <alignment horizontal="center" vertical="center"/>
    </xf>
    <xf numFmtId="0" fontId="10" fillId="10" borderId="3" xfId="2" applyFont="1" applyFill="1" applyBorder="1" applyAlignment="1">
      <alignment horizontal="center" vertical="center"/>
    </xf>
    <xf numFmtId="0" fontId="10" fillId="19" borderId="3" xfId="2" applyFont="1" applyFill="1" applyBorder="1" applyAlignment="1">
      <alignment horizontal="center" vertical="center"/>
    </xf>
    <xf numFmtId="0" fontId="10" fillId="20" borderId="3" xfId="2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/>
    </xf>
    <xf numFmtId="0" fontId="10" fillId="15" borderId="3" xfId="2" applyFont="1" applyFill="1" applyBorder="1" applyAlignment="1">
      <alignment horizontal="center" vertical="center"/>
    </xf>
    <xf numFmtId="0" fontId="10" fillId="12" borderId="3" xfId="2" applyFont="1" applyFill="1" applyBorder="1" applyAlignment="1">
      <alignment horizontal="center" vertical="center"/>
    </xf>
    <xf numFmtId="0" fontId="10" fillId="21" borderId="3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10" fillId="22" borderId="3" xfId="2" applyFont="1" applyFill="1" applyBorder="1" applyAlignment="1">
      <alignment horizontal="center" vertical="center"/>
    </xf>
    <xf numFmtId="0" fontId="11" fillId="23" borderId="3" xfId="2" applyFont="1" applyFill="1" applyBorder="1" applyAlignment="1">
      <alignment horizontal="center" vertical="center"/>
    </xf>
    <xf numFmtId="0" fontId="11" fillId="18" borderId="12" xfId="2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2" fillId="6" borderId="1" xfId="2" applyFont="1" applyFill="1" applyBorder="1" applyAlignment="1">
      <alignment horizontal="center" vertical="center" wrapText="1"/>
    </xf>
    <xf numFmtId="0" fontId="12" fillId="6" borderId="22" xfId="2" applyFont="1" applyFill="1" applyBorder="1" applyAlignment="1">
      <alignment horizontal="center" vertical="center" wrapText="1"/>
    </xf>
    <xf numFmtId="0" fontId="12" fillId="6" borderId="20" xfId="2" applyFont="1" applyFill="1" applyBorder="1" applyAlignment="1">
      <alignment horizontal="center" vertical="center" wrapText="1"/>
    </xf>
    <xf numFmtId="0" fontId="12" fillId="6" borderId="21" xfId="2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justify" vertical="center" wrapText="1"/>
    </xf>
    <xf numFmtId="0" fontId="22" fillId="5" borderId="17" xfId="0" applyFont="1" applyFill="1" applyBorder="1" applyAlignment="1">
      <alignment horizontal="justify" vertical="center" wrapText="1"/>
    </xf>
    <xf numFmtId="0" fontId="22" fillId="5" borderId="18" xfId="0" applyFont="1" applyFill="1" applyBorder="1" applyAlignment="1">
      <alignment horizontal="justify" vertical="center" wrapText="1"/>
    </xf>
    <xf numFmtId="0" fontId="22" fillId="5" borderId="4" xfId="0" applyFont="1" applyFill="1" applyBorder="1" applyAlignment="1">
      <alignment horizontal="justify" vertical="center" wrapText="1"/>
    </xf>
    <xf numFmtId="0" fontId="22" fillId="5" borderId="3" xfId="0" applyFont="1" applyFill="1" applyBorder="1" applyAlignment="1">
      <alignment horizontal="justify" vertical="center" wrapText="1"/>
    </xf>
    <xf numFmtId="0" fontId="22" fillId="5" borderId="12" xfId="0" applyFont="1" applyFill="1" applyBorder="1" applyAlignment="1">
      <alignment horizontal="justify" vertical="center" wrapText="1"/>
    </xf>
    <xf numFmtId="0" fontId="22" fillId="5" borderId="23" xfId="0" applyFont="1" applyFill="1" applyBorder="1" applyAlignment="1">
      <alignment horizontal="justify" vertical="center" wrapText="1"/>
    </xf>
    <xf numFmtId="0" fontId="22" fillId="5" borderId="7" xfId="0" applyFont="1" applyFill="1" applyBorder="1" applyAlignment="1">
      <alignment horizontal="justify" vertical="center" wrapText="1"/>
    </xf>
    <xf numFmtId="0" fontId="22" fillId="5" borderId="13" xfId="0" applyFont="1" applyFill="1" applyBorder="1" applyAlignment="1">
      <alignment horizontal="justify" vertical="center" wrapText="1"/>
    </xf>
    <xf numFmtId="0" fontId="24" fillId="6" borderId="1" xfId="2" applyFont="1" applyFill="1" applyBorder="1" applyAlignment="1">
      <alignment horizontal="center" vertical="center" wrapText="1"/>
    </xf>
    <xf numFmtId="0" fontId="24" fillId="6" borderId="22" xfId="2" applyFont="1" applyFill="1" applyBorder="1" applyAlignment="1">
      <alignment horizontal="center" vertical="center" wrapText="1"/>
    </xf>
    <xf numFmtId="0" fontId="24" fillId="6" borderId="20" xfId="2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justify" vertical="center" wrapText="1"/>
    </xf>
    <xf numFmtId="0" fontId="26" fillId="5" borderId="5" xfId="0" applyFont="1" applyFill="1" applyBorder="1" applyAlignment="1">
      <alignment horizontal="justify" vertical="center" wrapText="1"/>
    </xf>
    <xf numFmtId="0" fontId="26" fillId="5" borderId="17" xfId="0" applyFont="1" applyFill="1" applyBorder="1" applyAlignment="1">
      <alignment horizontal="justify" vertical="center" wrapText="1"/>
    </xf>
    <xf numFmtId="0" fontId="25" fillId="5" borderId="25" xfId="0" applyFont="1" applyFill="1" applyBorder="1" applyAlignment="1">
      <alignment horizontal="justify" vertical="center" wrapText="1"/>
    </xf>
    <xf numFmtId="0" fontId="26" fillId="5" borderId="4" xfId="0" applyFont="1" applyFill="1" applyBorder="1" applyAlignment="1">
      <alignment horizontal="justify" vertical="center" wrapText="1"/>
    </xf>
    <xf numFmtId="0" fontId="26" fillId="5" borderId="3" xfId="0" applyFont="1" applyFill="1" applyBorder="1" applyAlignment="1">
      <alignment horizontal="justify" vertical="center" wrapText="1"/>
    </xf>
    <xf numFmtId="0" fontId="25" fillId="5" borderId="26" xfId="0" applyFont="1" applyFill="1" applyBorder="1" applyAlignment="1">
      <alignment horizontal="justify" vertical="center" wrapText="1"/>
    </xf>
    <xf numFmtId="0" fontId="26" fillId="5" borderId="23" xfId="0" applyFont="1" applyFill="1" applyBorder="1" applyAlignment="1">
      <alignment horizontal="justify" vertical="center" wrapText="1"/>
    </xf>
    <xf numFmtId="0" fontId="26" fillId="5" borderId="7" xfId="0" applyFont="1" applyFill="1" applyBorder="1" applyAlignment="1">
      <alignment horizontal="justify" vertical="center" wrapText="1"/>
    </xf>
    <xf numFmtId="0" fontId="27" fillId="5" borderId="0" xfId="0" applyFont="1" applyFill="1"/>
    <xf numFmtId="0" fontId="24" fillId="6" borderId="19" xfId="2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justify" vertical="center" wrapText="1"/>
    </xf>
    <xf numFmtId="0" fontId="25" fillId="5" borderId="11" xfId="0" applyFont="1" applyFill="1" applyBorder="1" applyAlignment="1">
      <alignment horizontal="justify" vertical="center" wrapText="1"/>
    </xf>
    <xf numFmtId="0" fontId="25" fillId="5" borderId="6" xfId="0" applyFont="1" applyFill="1" applyBorder="1" applyAlignment="1">
      <alignment horizontal="justify" vertical="center" wrapText="1"/>
    </xf>
    <xf numFmtId="0" fontId="29" fillId="5" borderId="24" xfId="0" applyFont="1" applyFill="1" applyBorder="1" applyAlignment="1">
      <alignment horizontal="justify" vertical="center" wrapText="1"/>
    </xf>
    <xf numFmtId="0" fontId="30" fillId="5" borderId="27" xfId="0" applyFont="1" applyFill="1" applyBorder="1" applyAlignment="1">
      <alignment horizontal="center" vertical="center" wrapText="1"/>
    </xf>
    <xf numFmtId="0" fontId="30" fillId="5" borderId="28" xfId="0" applyFont="1" applyFill="1" applyBorder="1" applyAlignment="1">
      <alignment horizontal="center" vertical="center" wrapText="1"/>
    </xf>
    <xf numFmtId="0" fontId="30" fillId="5" borderId="29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justify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29" fillId="5" borderId="32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30" fillId="5" borderId="33" xfId="0" applyFont="1" applyFill="1" applyBorder="1" applyAlignment="1">
      <alignment horizontal="center" vertical="center" wrapText="1"/>
    </xf>
    <xf numFmtId="0" fontId="30" fillId="5" borderId="34" xfId="0" applyFont="1" applyFill="1" applyBorder="1" applyAlignment="1">
      <alignment horizontal="center" vertical="center" wrapText="1"/>
    </xf>
    <xf numFmtId="0" fontId="30" fillId="5" borderId="35" xfId="0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23" fillId="6" borderId="22" xfId="2" applyFont="1" applyFill="1" applyBorder="1" applyAlignment="1">
      <alignment horizontal="center" vertical="center" wrapText="1"/>
    </xf>
    <xf numFmtId="0" fontId="23" fillId="6" borderId="20" xfId="2" applyFont="1" applyFill="1" applyBorder="1" applyAlignment="1">
      <alignment horizontal="center" vertical="center" wrapText="1"/>
    </xf>
    <xf numFmtId="0" fontId="23" fillId="6" borderId="21" xfId="2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justify" vertical="center" wrapText="1"/>
    </xf>
    <xf numFmtId="0" fontId="32" fillId="5" borderId="5" xfId="0" applyFont="1" applyFill="1" applyBorder="1" applyAlignment="1">
      <alignment horizontal="justify" vertical="center" wrapText="1"/>
    </xf>
    <xf numFmtId="0" fontId="32" fillId="5" borderId="17" xfId="0" applyFont="1" applyFill="1" applyBorder="1" applyAlignment="1">
      <alignment horizontal="justify" vertical="center" wrapText="1"/>
    </xf>
    <xf numFmtId="0" fontId="32" fillId="5" borderId="18" xfId="0" applyFont="1" applyFill="1" applyBorder="1" applyAlignment="1">
      <alignment horizontal="justify" vertical="center" wrapText="1"/>
    </xf>
    <xf numFmtId="0" fontId="31" fillId="5" borderId="25" xfId="0" applyFont="1" applyFill="1" applyBorder="1" applyAlignment="1">
      <alignment horizontal="justify" vertical="center" wrapText="1"/>
    </xf>
    <xf numFmtId="0" fontId="32" fillId="5" borderId="4" xfId="0" applyFont="1" applyFill="1" applyBorder="1" applyAlignment="1">
      <alignment horizontal="justify" vertical="center" wrapText="1"/>
    </xf>
    <xf numFmtId="0" fontId="32" fillId="5" borderId="3" xfId="0" applyFont="1" applyFill="1" applyBorder="1" applyAlignment="1">
      <alignment horizontal="justify" vertical="center" wrapText="1"/>
    </xf>
    <xf numFmtId="0" fontId="32" fillId="5" borderId="12" xfId="0" applyFont="1" applyFill="1" applyBorder="1" applyAlignment="1">
      <alignment horizontal="justify" vertical="center" wrapText="1"/>
    </xf>
    <xf numFmtId="0" fontId="31" fillId="5" borderId="26" xfId="0" applyFont="1" applyFill="1" applyBorder="1" applyAlignment="1">
      <alignment horizontal="justify" vertical="center" wrapText="1"/>
    </xf>
    <xf numFmtId="0" fontId="32" fillId="5" borderId="23" xfId="0" applyFont="1" applyFill="1" applyBorder="1" applyAlignment="1">
      <alignment horizontal="justify" vertical="center" wrapText="1"/>
    </xf>
    <xf numFmtId="0" fontId="32" fillId="5" borderId="7" xfId="0" applyFont="1" applyFill="1" applyBorder="1" applyAlignment="1">
      <alignment horizontal="justify" vertical="center" wrapText="1"/>
    </xf>
    <xf numFmtId="0" fontId="32" fillId="5" borderId="13" xfId="0" applyFont="1" applyFill="1" applyBorder="1" applyAlignment="1">
      <alignment horizontal="justify" vertical="center" wrapText="1"/>
    </xf>
    <xf numFmtId="0" fontId="23" fillId="6" borderId="38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 wrapText="1"/>
    </xf>
    <xf numFmtId="0" fontId="23" fillId="6" borderId="22" xfId="2" applyFont="1" applyFill="1" applyBorder="1" applyAlignment="1">
      <alignment horizontal="center" vertical="center" wrapText="1"/>
    </xf>
    <xf numFmtId="0" fontId="23" fillId="6" borderId="39" xfId="2" applyFont="1" applyFill="1" applyBorder="1" applyAlignment="1">
      <alignment horizontal="center" vertical="center" wrapText="1"/>
    </xf>
    <xf numFmtId="0" fontId="23" fillId="6" borderId="40" xfId="2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justify" vertical="center" wrapText="1"/>
    </xf>
    <xf numFmtId="0" fontId="33" fillId="5" borderId="25" xfId="0" applyFont="1" applyFill="1" applyBorder="1" applyAlignment="1">
      <alignment horizontal="justify" vertical="center" wrapText="1"/>
    </xf>
    <xf numFmtId="0" fontId="33" fillId="5" borderId="26" xfId="0" applyFont="1" applyFill="1" applyBorder="1" applyAlignment="1">
      <alignment horizontal="justify" vertical="center" wrapText="1"/>
    </xf>
    <xf numFmtId="0" fontId="34" fillId="5" borderId="16" xfId="0" applyFont="1" applyFill="1" applyBorder="1" applyAlignment="1">
      <alignment horizontal="justify" vertical="top" wrapText="1"/>
    </xf>
    <xf numFmtId="0" fontId="34" fillId="5" borderId="17" xfId="0" applyFont="1" applyFill="1" applyBorder="1" applyAlignment="1">
      <alignment horizontal="justify" vertical="top" wrapText="1"/>
    </xf>
    <xf numFmtId="0" fontId="34" fillId="5" borderId="17" xfId="0" applyFont="1" applyFill="1" applyBorder="1" applyAlignment="1">
      <alignment horizontal="center" vertical="top"/>
    </xf>
    <xf numFmtId="0" fontId="34" fillId="23" borderId="17" xfId="0" applyFont="1" applyFill="1" applyBorder="1" applyAlignment="1">
      <alignment horizontal="center" vertical="top"/>
    </xf>
    <xf numFmtId="9" fontId="34" fillId="18" borderId="18" xfId="1" applyFont="1" applyFill="1" applyBorder="1" applyAlignment="1">
      <alignment horizontal="center" vertical="top"/>
    </xf>
    <xf numFmtId="0" fontId="34" fillId="5" borderId="11" xfId="0" applyFont="1" applyFill="1" applyBorder="1" applyAlignment="1">
      <alignment horizontal="justify" vertical="top" wrapText="1"/>
    </xf>
    <xf numFmtId="0" fontId="34" fillId="5" borderId="3" xfId="0" applyFont="1" applyFill="1" applyBorder="1" applyAlignment="1">
      <alignment horizontal="justify" vertical="top" wrapText="1"/>
    </xf>
    <xf numFmtId="0" fontId="34" fillId="5" borderId="3" xfId="0" applyFont="1" applyFill="1" applyBorder="1" applyAlignment="1">
      <alignment horizontal="justify" vertical="top"/>
    </xf>
    <xf numFmtId="0" fontId="34" fillId="5" borderId="3" xfId="0" applyFont="1" applyFill="1" applyBorder="1" applyAlignment="1">
      <alignment horizontal="center" vertical="top"/>
    </xf>
    <xf numFmtId="0" fontId="34" fillId="23" borderId="3" xfId="0" applyFont="1" applyFill="1" applyBorder="1" applyAlignment="1">
      <alignment horizontal="center" vertical="top"/>
    </xf>
    <xf numFmtId="9" fontId="34" fillId="18" borderId="12" xfId="1" applyFont="1" applyFill="1" applyBorder="1" applyAlignment="1">
      <alignment horizontal="center" vertical="top"/>
    </xf>
    <xf numFmtId="0" fontId="34" fillId="5" borderId="3" xfId="0" applyFont="1" applyFill="1" applyBorder="1" applyAlignment="1">
      <alignment horizontal="justify" vertical="center"/>
    </xf>
    <xf numFmtId="0" fontId="34" fillId="5" borderId="11" xfId="0" applyFont="1" applyFill="1" applyBorder="1"/>
    <xf numFmtId="0" fontId="34" fillId="5" borderId="3" xfId="0" applyFont="1" applyFill="1" applyBorder="1"/>
    <xf numFmtId="0" fontId="34" fillId="5" borderId="3" xfId="0" applyFont="1" applyFill="1" applyBorder="1" applyAlignment="1">
      <alignment horizontal="center"/>
    </xf>
    <xf numFmtId="0" fontId="35" fillId="23" borderId="3" xfId="3" applyFont="1" applyFill="1" applyBorder="1" applyAlignment="1">
      <alignment horizontal="center"/>
    </xf>
    <xf numFmtId="9" fontId="34" fillId="18" borderId="12" xfId="0" applyNumberFormat="1" applyFont="1" applyFill="1" applyBorder="1"/>
    <xf numFmtId="0" fontId="34" fillId="5" borderId="6" xfId="0" applyFont="1" applyFill="1" applyBorder="1"/>
    <xf numFmtId="0" fontId="34" fillId="5" borderId="7" xfId="0" applyFont="1" applyFill="1" applyBorder="1"/>
    <xf numFmtId="0" fontId="35" fillId="5" borderId="7" xfId="2" applyFont="1" applyFill="1" applyBorder="1"/>
    <xf numFmtId="9" fontId="35" fillId="5" borderId="7" xfId="2" applyNumberFormat="1" applyFont="1" applyFill="1" applyBorder="1" applyAlignment="1">
      <alignment vertical="center"/>
    </xf>
    <xf numFmtId="10" fontId="35" fillId="23" borderId="7" xfId="2" applyNumberFormat="1" applyFont="1" applyFill="1" applyBorder="1" applyAlignment="1">
      <alignment horizontal="center"/>
    </xf>
    <xf numFmtId="9" fontId="34" fillId="18" borderId="13" xfId="2" applyNumberFormat="1" applyFont="1" applyFill="1" applyBorder="1"/>
    <xf numFmtId="0" fontId="37" fillId="6" borderId="19" xfId="2" applyFont="1" applyFill="1" applyBorder="1" applyAlignment="1">
      <alignment horizontal="center" vertical="center"/>
    </xf>
    <xf numFmtId="0" fontId="37" fillId="6" borderId="20" xfId="2" applyFont="1" applyFill="1" applyBorder="1" applyAlignment="1">
      <alignment horizontal="center" vertical="center"/>
    </xf>
    <xf numFmtId="0" fontId="38" fillId="9" borderId="3" xfId="2" applyFont="1" applyFill="1" applyBorder="1" applyAlignment="1">
      <alignment horizontal="center" vertical="center"/>
    </xf>
    <xf numFmtId="0" fontId="38" fillId="11" borderId="3" xfId="2" applyFont="1" applyFill="1" applyBorder="1" applyAlignment="1">
      <alignment horizontal="center" vertical="center"/>
    </xf>
    <xf numFmtId="0" fontId="38" fillId="13" borderId="3" xfId="2" applyFont="1" applyFill="1" applyBorder="1" applyAlignment="1">
      <alignment horizontal="center" vertical="center"/>
    </xf>
    <xf numFmtId="0" fontId="38" fillId="14" borderId="3" xfId="2" applyFont="1" applyFill="1" applyBorder="1" applyAlignment="1">
      <alignment horizontal="center" vertical="center"/>
    </xf>
    <xf numFmtId="0" fontId="38" fillId="16" borderId="3" xfId="2" applyFont="1" applyFill="1" applyBorder="1" applyAlignment="1">
      <alignment horizontal="center" vertical="center"/>
    </xf>
    <xf numFmtId="0" fontId="38" fillId="17" borderId="3" xfId="2" applyFont="1" applyFill="1" applyBorder="1" applyAlignment="1">
      <alignment horizontal="center" vertical="center"/>
    </xf>
    <xf numFmtId="0" fontId="38" fillId="10" borderId="3" xfId="2" applyFont="1" applyFill="1" applyBorder="1" applyAlignment="1">
      <alignment horizontal="center" vertical="center"/>
    </xf>
    <xf numFmtId="0" fontId="38" fillId="19" borderId="3" xfId="2" applyFont="1" applyFill="1" applyBorder="1" applyAlignment="1">
      <alignment horizontal="center" vertical="center"/>
    </xf>
    <xf numFmtId="0" fontId="38" fillId="20" borderId="3" xfId="2" applyFont="1" applyFill="1" applyBorder="1" applyAlignment="1">
      <alignment horizontal="center" vertical="center"/>
    </xf>
    <xf numFmtId="0" fontId="38" fillId="8" borderId="3" xfId="2" applyFont="1" applyFill="1" applyBorder="1" applyAlignment="1">
      <alignment horizontal="center" vertical="center"/>
    </xf>
    <xf numFmtId="0" fontId="38" fillId="15" borderId="3" xfId="2" applyFont="1" applyFill="1" applyBorder="1" applyAlignment="1">
      <alignment horizontal="center" vertical="center"/>
    </xf>
    <xf numFmtId="0" fontId="38" fillId="12" borderId="3" xfId="2" applyFont="1" applyFill="1" applyBorder="1" applyAlignment="1">
      <alignment horizontal="center" vertical="center"/>
    </xf>
    <xf numFmtId="0" fontId="38" fillId="21" borderId="3" xfId="2" applyFont="1" applyFill="1" applyBorder="1" applyAlignment="1">
      <alignment horizontal="center" vertical="center"/>
    </xf>
    <xf numFmtId="0" fontId="38" fillId="7" borderId="3" xfId="2" applyFont="1" applyFill="1" applyBorder="1" applyAlignment="1">
      <alignment horizontal="center" vertical="center"/>
    </xf>
    <xf numFmtId="0" fontId="38" fillId="22" borderId="3" xfId="2" applyFont="1" applyFill="1" applyBorder="1" applyAlignment="1">
      <alignment horizontal="center" vertical="center"/>
    </xf>
    <xf numFmtId="0" fontId="39" fillId="23" borderId="20" xfId="2" applyFont="1" applyFill="1" applyBorder="1" applyAlignment="1">
      <alignment horizontal="center"/>
    </xf>
    <xf numFmtId="0" fontId="40" fillId="18" borderId="21" xfId="2" applyFont="1" applyFill="1" applyBorder="1"/>
    <xf numFmtId="0" fontId="12" fillId="24" borderId="1" xfId="2" applyFont="1" applyFill="1" applyBorder="1" applyAlignment="1">
      <alignment horizontal="center" vertical="center" wrapText="1"/>
    </xf>
    <xf numFmtId="0" fontId="12" fillId="24" borderId="22" xfId="2" applyFont="1" applyFill="1" applyBorder="1" applyAlignment="1">
      <alignment horizontal="center" vertical="center" wrapText="1"/>
    </xf>
    <xf numFmtId="0" fontId="12" fillId="24" borderId="20" xfId="2" applyFont="1" applyFill="1" applyBorder="1" applyAlignment="1">
      <alignment horizontal="center" vertical="center" wrapText="1"/>
    </xf>
    <xf numFmtId="0" fontId="12" fillId="24" borderId="21" xfId="2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justify" vertical="center" wrapText="1"/>
    </xf>
    <xf numFmtId="0" fontId="15" fillId="5" borderId="17" xfId="0" applyFont="1" applyFill="1" applyBorder="1" applyAlignment="1">
      <alignment horizontal="justify" vertical="center" wrapText="1"/>
    </xf>
    <xf numFmtId="0" fontId="15" fillId="5" borderId="18" xfId="0" applyFont="1" applyFill="1" applyBorder="1" applyAlignment="1">
      <alignment horizontal="justify" vertical="center" wrapText="1"/>
    </xf>
    <xf numFmtId="0" fontId="14" fillId="5" borderId="25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justify" vertical="center" wrapText="1"/>
    </xf>
    <xf numFmtId="0" fontId="15" fillId="5" borderId="3" xfId="0" applyFont="1" applyFill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justify" vertical="center" wrapText="1"/>
    </xf>
    <xf numFmtId="0" fontId="14" fillId="5" borderId="26" xfId="0" applyFont="1" applyFill="1" applyBorder="1" applyAlignment="1">
      <alignment horizontal="left" vertical="center" wrapText="1"/>
    </xf>
    <xf numFmtId="0" fontId="15" fillId="5" borderId="23" xfId="0" applyFont="1" applyFill="1" applyBorder="1" applyAlignment="1">
      <alignment horizontal="justify" vertical="center" wrapText="1"/>
    </xf>
    <xf numFmtId="0" fontId="15" fillId="5" borderId="7" xfId="0" applyFont="1" applyFill="1" applyBorder="1" applyAlignment="1">
      <alignment horizontal="justify" vertical="center" wrapText="1"/>
    </xf>
    <xf numFmtId="0" fontId="15" fillId="5" borderId="13" xfId="0" applyFont="1" applyFill="1" applyBorder="1" applyAlignment="1">
      <alignment horizontal="justify" vertical="center" wrapText="1"/>
    </xf>
    <xf numFmtId="0" fontId="15" fillId="5" borderId="11" xfId="2" applyFont="1" applyFill="1" applyBorder="1" applyAlignment="1">
      <alignment horizontal="center"/>
    </xf>
    <xf numFmtId="0" fontId="29" fillId="9" borderId="3" xfId="2" applyFont="1" applyFill="1" applyBorder="1" applyAlignment="1">
      <alignment horizontal="center" vertical="center"/>
    </xf>
    <xf numFmtId="0" fontId="29" fillId="11" borderId="3" xfId="2" applyFont="1" applyFill="1" applyBorder="1" applyAlignment="1">
      <alignment horizontal="center" vertical="center"/>
    </xf>
    <xf numFmtId="0" fontId="29" fillId="13" borderId="3" xfId="2" applyFont="1" applyFill="1" applyBorder="1" applyAlignment="1">
      <alignment horizontal="center" vertical="center"/>
    </xf>
    <xf numFmtId="0" fontId="29" fillId="14" borderId="3" xfId="2" applyFont="1" applyFill="1" applyBorder="1" applyAlignment="1">
      <alignment horizontal="center" vertical="center"/>
    </xf>
    <xf numFmtId="0" fontId="29" fillId="16" borderId="3" xfId="2" applyFont="1" applyFill="1" applyBorder="1" applyAlignment="1">
      <alignment horizontal="center" vertical="center"/>
    </xf>
    <xf numFmtId="0" fontId="29" fillId="17" borderId="3" xfId="2" applyFont="1" applyFill="1" applyBorder="1" applyAlignment="1">
      <alignment horizontal="center" vertical="center"/>
    </xf>
    <xf numFmtId="0" fontId="29" fillId="10" borderId="3" xfId="2" applyFont="1" applyFill="1" applyBorder="1" applyAlignment="1">
      <alignment horizontal="center" vertical="center"/>
    </xf>
    <xf numFmtId="0" fontId="29" fillId="19" borderId="3" xfId="2" applyFont="1" applyFill="1" applyBorder="1" applyAlignment="1">
      <alignment horizontal="center" vertical="center"/>
    </xf>
    <xf numFmtId="0" fontId="29" fillId="20" borderId="3" xfId="2" applyFont="1" applyFill="1" applyBorder="1" applyAlignment="1">
      <alignment horizontal="center" vertical="center"/>
    </xf>
    <xf numFmtId="0" fontId="29" fillId="8" borderId="3" xfId="2" applyFont="1" applyFill="1" applyBorder="1" applyAlignment="1">
      <alignment horizontal="center" vertical="center"/>
    </xf>
    <xf numFmtId="0" fontId="29" fillId="15" borderId="3" xfId="2" applyFont="1" applyFill="1" applyBorder="1" applyAlignment="1">
      <alignment horizontal="center" vertical="center"/>
    </xf>
    <xf numFmtId="0" fontId="29" fillId="12" borderId="3" xfId="2" applyFont="1" applyFill="1" applyBorder="1" applyAlignment="1">
      <alignment horizontal="center" vertical="center"/>
    </xf>
    <xf numFmtId="0" fontId="29" fillId="21" borderId="3" xfId="2" applyFont="1" applyFill="1" applyBorder="1" applyAlignment="1">
      <alignment horizontal="center" vertical="center"/>
    </xf>
    <xf numFmtId="0" fontId="29" fillId="7" borderId="3" xfId="2" applyFont="1" applyFill="1" applyBorder="1" applyAlignment="1">
      <alignment horizontal="center" vertical="center"/>
    </xf>
    <xf numFmtId="0" fontId="29" fillId="22" borderId="3" xfId="2" applyFont="1" applyFill="1" applyBorder="1" applyAlignment="1">
      <alignment horizontal="center" vertical="center"/>
    </xf>
    <xf numFmtId="0" fontId="15" fillId="23" borderId="3" xfId="2" applyFont="1" applyFill="1" applyBorder="1" applyAlignment="1">
      <alignment horizontal="center"/>
    </xf>
    <xf numFmtId="0" fontId="15" fillId="18" borderId="12" xfId="2" applyFont="1" applyFill="1" applyBorder="1" applyAlignment="1">
      <alignment horizontal="center"/>
    </xf>
    <xf numFmtId="0" fontId="15" fillId="5" borderId="11" xfId="0" applyFont="1" applyFill="1" applyBorder="1" applyAlignment="1">
      <alignment wrapText="1"/>
    </xf>
    <xf numFmtId="0" fontId="15" fillId="23" borderId="3" xfId="0" applyFont="1" applyFill="1" applyBorder="1" applyAlignment="1">
      <alignment horizontal="center"/>
    </xf>
    <xf numFmtId="2" fontId="15" fillId="18" borderId="12" xfId="0" applyNumberFormat="1" applyFont="1" applyFill="1" applyBorder="1" applyAlignment="1">
      <alignment horizontal="center"/>
    </xf>
    <xf numFmtId="0" fontId="14" fillId="5" borderId="11" xfId="2" applyFont="1" applyFill="1" applyBorder="1" applyAlignment="1">
      <alignment horizontal="center"/>
    </xf>
    <xf numFmtId="0" fontId="15" fillId="5" borderId="3" xfId="2" applyFont="1" applyFill="1" applyBorder="1" applyAlignment="1">
      <alignment horizontal="center"/>
    </xf>
    <xf numFmtId="0" fontId="14" fillId="23" borderId="3" xfId="2" applyFont="1" applyFill="1" applyBorder="1" applyAlignment="1">
      <alignment horizontal="center"/>
    </xf>
    <xf numFmtId="2" fontId="15" fillId="18" borderId="12" xfId="2" applyNumberFormat="1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2" fontId="14" fillId="23" borderId="7" xfId="0" applyNumberFormat="1" applyFont="1" applyFill="1" applyBorder="1" applyAlignment="1">
      <alignment horizontal="center"/>
    </xf>
    <xf numFmtId="0" fontId="15" fillId="18" borderId="13" xfId="0" quotePrefix="1" applyFont="1" applyFill="1" applyBorder="1" applyAlignment="1">
      <alignment horizontal="center"/>
    </xf>
    <xf numFmtId="0" fontId="36" fillId="6" borderId="8" xfId="2" applyFont="1" applyFill="1" applyBorder="1" applyAlignment="1">
      <alignment horizontal="center"/>
    </xf>
    <xf numFmtId="0" fontId="36" fillId="6" borderId="9" xfId="2" applyFont="1" applyFill="1" applyBorder="1" applyAlignment="1">
      <alignment horizontal="center"/>
    </xf>
    <xf numFmtId="0" fontId="36" fillId="6" borderId="10" xfId="2" applyFont="1" applyFill="1" applyBorder="1" applyAlignment="1">
      <alignment horizontal="center"/>
    </xf>
    <xf numFmtId="0" fontId="41" fillId="22" borderId="36" xfId="0" applyFont="1" applyFill="1" applyBorder="1" applyAlignment="1">
      <alignment horizontal="left"/>
    </xf>
  </cellXfs>
  <cellStyles count="5">
    <cellStyle name="Énfasis5" xfId="2" builtinId="45"/>
    <cellStyle name="Hipervínculo" xfId="4" builtinId="8"/>
    <cellStyle name="Neutral" xfId="3" builtinId="2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7589B"/>
      <color rgb="FF67C80E"/>
      <color rgb="FF159FEB"/>
      <color rgb="FFFB7419"/>
      <color rgb="FFC72B45"/>
      <color rgb="FFF7DB35"/>
      <color rgb="FF52CCE4"/>
      <color rgb="FFF12F0F"/>
      <color rgb="FFF8285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workbookViewId="0">
      <selection activeCell="A19" sqref="A19"/>
    </sheetView>
  </sheetViews>
  <sheetFormatPr baseColWidth="10" defaultColWidth="11.5" defaultRowHeight="14" x14ac:dyDescent="0.15"/>
  <cols>
    <col min="1" max="1" width="41.83203125" style="2" bestFit="1" customWidth="1"/>
    <col min="2" max="10" width="6.83203125" style="2" bestFit="1" customWidth="1"/>
    <col min="11" max="18" width="7.83203125" style="2" bestFit="1" customWidth="1"/>
    <col min="19" max="19" width="10.5" style="2" bestFit="1" customWidth="1"/>
    <col min="20" max="20" width="11.1640625" style="2" bestFit="1" customWidth="1"/>
    <col min="21" max="16384" width="11.5" style="2"/>
  </cols>
  <sheetData>
    <row r="1" spans="1:20" ht="14.5" customHeight="1" x14ac:dyDescent="0.15">
      <c r="A1" s="78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</row>
    <row r="2" spans="1:20" ht="15" customHeight="1" x14ac:dyDescent="0.1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</row>
    <row r="3" spans="1:20" ht="19.75" customHeight="1" x14ac:dyDescent="0.15">
      <c r="A3" s="49" t="s">
        <v>48</v>
      </c>
      <c r="B3" s="20" t="s">
        <v>0</v>
      </c>
      <c r="C3" s="21" t="s">
        <v>1</v>
      </c>
      <c r="D3" s="22" t="s">
        <v>2</v>
      </c>
      <c r="E3" s="23" t="s">
        <v>3</v>
      </c>
      <c r="F3" s="24" t="s">
        <v>4</v>
      </c>
      <c r="G3" s="25" t="s">
        <v>5</v>
      </c>
      <c r="H3" s="26" t="s">
        <v>6</v>
      </c>
      <c r="I3" s="27" t="s">
        <v>7</v>
      </c>
      <c r="J3" s="28" t="s">
        <v>8</v>
      </c>
      <c r="K3" s="29" t="s">
        <v>9</v>
      </c>
      <c r="L3" s="30" t="s">
        <v>10</v>
      </c>
      <c r="M3" s="21" t="s">
        <v>11</v>
      </c>
      <c r="N3" s="31" t="s">
        <v>12</v>
      </c>
      <c r="O3" s="32" t="s">
        <v>13</v>
      </c>
      <c r="P3" s="22" t="s">
        <v>14</v>
      </c>
      <c r="Q3" s="33" t="s">
        <v>15</v>
      </c>
      <c r="R3" s="34" t="s">
        <v>16</v>
      </c>
      <c r="S3" s="19" t="s">
        <v>25</v>
      </c>
      <c r="T3" s="50" t="s">
        <v>26</v>
      </c>
    </row>
    <row r="4" spans="1:20" x14ac:dyDescent="0.15">
      <c r="A4" s="51" t="s">
        <v>49</v>
      </c>
      <c r="B4" s="35">
        <v>1</v>
      </c>
      <c r="C4" s="35">
        <v>1</v>
      </c>
      <c r="D4" s="35">
        <v>1</v>
      </c>
      <c r="E4" s="35">
        <v>1</v>
      </c>
      <c r="F4" s="35"/>
      <c r="G4" s="35">
        <v>1</v>
      </c>
      <c r="H4" s="35">
        <v>1</v>
      </c>
      <c r="I4" s="35">
        <v>1</v>
      </c>
      <c r="J4" s="35">
        <v>1</v>
      </c>
      <c r="K4" s="35">
        <v>1</v>
      </c>
      <c r="L4" s="35">
        <v>1</v>
      </c>
      <c r="M4" s="35">
        <v>1</v>
      </c>
      <c r="N4" s="35">
        <v>1</v>
      </c>
      <c r="O4" s="35">
        <v>1</v>
      </c>
      <c r="P4" s="35">
        <v>1</v>
      </c>
      <c r="Q4" s="35">
        <v>1</v>
      </c>
      <c r="R4" s="35">
        <v>1</v>
      </c>
      <c r="S4" s="36">
        <f>SUM(B4:R4)</f>
        <v>16</v>
      </c>
      <c r="T4" s="52">
        <f>+S4/17*100</f>
        <v>94.117647058823522</v>
      </c>
    </row>
    <row r="5" spans="1:20" x14ac:dyDescent="0.15">
      <c r="A5" s="51" t="s">
        <v>50</v>
      </c>
      <c r="B5" s="35">
        <v>1</v>
      </c>
      <c r="C5" s="35">
        <v>1</v>
      </c>
      <c r="D5" s="35"/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5">
        <v>1</v>
      </c>
      <c r="L5" s="35">
        <v>1</v>
      </c>
      <c r="M5" s="35">
        <v>1</v>
      </c>
      <c r="N5" s="35">
        <v>1</v>
      </c>
      <c r="O5" s="35"/>
      <c r="P5" s="35">
        <v>1</v>
      </c>
      <c r="Q5" s="35">
        <v>1</v>
      </c>
      <c r="R5" s="35">
        <v>1</v>
      </c>
      <c r="S5" s="36">
        <f t="shared" ref="S5:S7" si="0">SUM(B5:R5)</f>
        <v>15</v>
      </c>
      <c r="T5" s="52">
        <f>+S5/17*100</f>
        <v>88.235294117647058</v>
      </c>
    </row>
    <row r="6" spans="1:20" x14ac:dyDescent="0.15">
      <c r="A6" s="51" t="s">
        <v>51</v>
      </c>
      <c r="B6" s="35">
        <v>1</v>
      </c>
      <c r="C6" s="35">
        <v>1</v>
      </c>
      <c r="D6" s="35">
        <v>1</v>
      </c>
      <c r="E6" s="35">
        <v>1</v>
      </c>
      <c r="F6" s="35"/>
      <c r="G6" s="35">
        <v>1</v>
      </c>
      <c r="H6" s="35">
        <v>1</v>
      </c>
      <c r="I6" s="35"/>
      <c r="J6" s="35">
        <v>1</v>
      </c>
      <c r="K6" s="35"/>
      <c r="L6" s="35">
        <v>1</v>
      </c>
      <c r="M6" s="35">
        <v>1</v>
      </c>
      <c r="N6" s="35">
        <v>1</v>
      </c>
      <c r="O6" s="35">
        <v>1</v>
      </c>
      <c r="P6" s="35">
        <v>1</v>
      </c>
      <c r="Q6" s="35">
        <v>1</v>
      </c>
      <c r="R6" s="35">
        <v>1</v>
      </c>
      <c r="S6" s="36">
        <f t="shared" si="0"/>
        <v>14</v>
      </c>
      <c r="T6" s="52">
        <f t="shared" ref="T6:T7" si="1">+S6/17*100</f>
        <v>82.35294117647058</v>
      </c>
    </row>
    <row r="7" spans="1:20" x14ac:dyDescent="0.15">
      <c r="A7" s="51" t="s">
        <v>52</v>
      </c>
      <c r="B7" s="35">
        <v>1</v>
      </c>
      <c r="C7" s="35">
        <v>1</v>
      </c>
      <c r="D7" s="35"/>
      <c r="E7" s="35">
        <v>1</v>
      </c>
      <c r="F7" s="35">
        <v>1</v>
      </c>
      <c r="G7" s="35">
        <v>1</v>
      </c>
      <c r="H7" s="35">
        <v>1</v>
      </c>
      <c r="I7" s="35">
        <v>1</v>
      </c>
      <c r="J7" s="35">
        <v>1</v>
      </c>
      <c r="K7" s="35">
        <v>1</v>
      </c>
      <c r="L7" s="35">
        <v>1</v>
      </c>
      <c r="M7" s="35">
        <v>1</v>
      </c>
      <c r="N7" s="35">
        <v>1</v>
      </c>
      <c r="O7" s="35"/>
      <c r="P7" s="35">
        <v>1</v>
      </c>
      <c r="Q7" s="35">
        <v>1</v>
      </c>
      <c r="R7" s="35">
        <v>1</v>
      </c>
      <c r="S7" s="36">
        <f t="shared" si="0"/>
        <v>15</v>
      </c>
      <c r="T7" s="52">
        <f t="shared" si="1"/>
        <v>88.235294117647058</v>
      </c>
    </row>
    <row r="8" spans="1:20" x14ac:dyDescent="0.15">
      <c r="A8" s="49" t="s">
        <v>25</v>
      </c>
      <c r="B8" s="37">
        <f>SUM(B4:B7)</f>
        <v>4</v>
      </c>
      <c r="C8" s="37">
        <f t="shared" ref="C8:R8" si="2">SUM(C4:C7)</f>
        <v>4</v>
      </c>
      <c r="D8" s="37">
        <f t="shared" si="2"/>
        <v>2</v>
      </c>
      <c r="E8" s="37">
        <f t="shared" si="2"/>
        <v>4</v>
      </c>
      <c r="F8" s="37">
        <f t="shared" si="2"/>
        <v>2</v>
      </c>
      <c r="G8" s="37">
        <f t="shared" si="2"/>
        <v>4</v>
      </c>
      <c r="H8" s="37">
        <f t="shared" si="2"/>
        <v>4</v>
      </c>
      <c r="I8" s="37">
        <f t="shared" si="2"/>
        <v>3</v>
      </c>
      <c r="J8" s="37">
        <f t="shared" si="2"/>
        <v>4</v>
      </c>
      <c r="K8" s="37">
        <f t="shared" si="2"/>
        <v>3</v>
      </c>
      <c r="L8" s="37">
        <f t="shared" si="2"/>
        <v>4</v>
      </c>
      <c r="M8" s="37">
        <f t="shared" si="2"/>
        <v>4</v>
      </c>
      <c r="N8" s="37">
        <f t="shared" si="2"/>
        <v>4</v>
      </c>
      <c r="O8" s="37">
        <f t="shared" si="2"/>
        <v>2</v>
      </c>
      <c r="P8" s="37">
        <f t="shared" si="2"/>
        <v>4</v>
      </c>
      <c r="Q8" s="37">
        <f t="shared" si="2"/>
        <v>4</v>
      </c>
      <c r="R8" s="37">
        <f t="shared" si="2"/>
        <v>4</v>
      </c>
      <c r="S8" s="38" t="s">
        <v>27</v>
      </c>
      <c r="T8" s="53">
        <f>+AVERAGE(T4:T7)</f>
        <v>88.235294117647058</v>
      </c>
    </row>
    <row r="9" spans="1:20" ht="15" thickBot="1" x14ac:dyDescent="0.2">
      <c r="A9" s="54" t="s">
        <v>46</v>
      </c>
      <c r="B9" s="55">
        <f>+B8/4*100</f>
        <v>100</v>
      </c>
      <c r="C9" s="55">
        <f>+C8/4*100</f>
        <v>100</v>
      </c>
      <c r="D9" s="55">
        <f>+D8/4*100</f>
        <v>50</v>
      </c>
      <c r="E9" s="55">
        <f t="shared" ref="E9:R9" si="3">+E8/4*100</f>
        <v>100</v>
      </c>
      <c r="F9" s="55">
        <f t="shared" si="3"/>
        <v>50</v>
      </c>
      <c r="G9" s="55">
        <f t="shared" si="3"/>
        <v>100</v>
      </c>
      <c r="H9" s="55">
        <f t="shared" si="3"/>
        <v>100</v>
      </c>
      <c r="I9" s="55">
        <f>+I8/4*100</f>
        <v>75</v>
      </c>
      <c r="J9" s="55">
        <f t="shared" si="3"/>
        <v>100</v>
      </c>
      <c r="K9" s="55">
        <f t="shared" si="3"/>
        <v>75</v>
      </c>
      <c r="L9" s="55">
        <f t="shared" si="3"/>
        <v>100</v>
      </c>
      <c r="M9" s="55">
        <f t="shared" si="3"/>
        <v>100</v>
      </c>
      <c r="N9" s="55">
        <f t="shared" si="3"/>
        <v>100</v>
      </c>
      <c r="O9" s="55">
        <f t="shared" si="3"/>
        <v>50</v>
      </c>
      <c r="P9" s="55">
        <f t="shared" si="3"/>
        <v>100</v>
      </c>
      <c r="Q9" s="55">
        <f t="shared" si="3"/>
        <v>100</v>
      </c>
      <c r="R9" s="55">
        <f t="shared" si="3"/>
        <v>100</v>
      </c>
      <c r="S9" s="56">
        <f>+AVERAGE(B9:R9)</f>
        <v>88.235294117647058</v>
      </c>
      <c r="T9" s="57" t="s">
        <v>47</v>
      </c>
    </row>
    <row r="10" spans="1:20" x14ac:dyDescent="0.1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3"/>
    </row>
  </sheetData>
  <mergeCells count="1">
    <mergeCell ref="A1:T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D16" sqref="D16"/>
    </sheetView>
  </sheetViews>
  <sheetFormatPr baseColWidth="10" defaultColWidth="11.5" defaultRowHeight="15" x14ac:dyDescent="0.2"/>
  <cols>
    <col min="1" max="7" width="13.5" style="15" customWidth="1"/>
    <col min="8" max="16384" width="11.5" style="15"/>
  </cols>
  <sheetData>
    <row r="1" spans="1:7" ht="46" thickBot="1" x14ac:dyDescent="0.25">
      <c r="A1" s="65" t="s">
        <v>100</v>
      </c>
      <c r="B1" s="66" t="s">
        <v>101</v>
      </c>
      <c r="C1" s="66" t="s">
        <v>102</v>
      </c>
      <c r="D1" s="66" t="s">
        <v>103</v>
      </c>
      <c r="E1" s="66" t="s">
        <v>104</v>
      </c>
      <c r="F1" s="66" t="s">
        <v>105</v>
      </c>
      <c r="G1" s="67" t="s">
        <v>106</v>
      </c>
    </row>
    <row r="2" spans="1:7" x14ac:dyDescent="0.2">
      <c r="A2" s="75"/>
      <c r="B2" s="76"/>
      <c r="C2" s="76"/>
      <c r="D2" s="76"/>
      <c r="E2" s="76"/>
      <c r="F2" s="76"/>
      <c r="G2" s="77"/>
    </row>
    <row r="3" spans="1:7" x14ac:dyDescent="0.2">
      <c r="A3" s="70"/>
      <c r="B3" s="69"/>
      <c r="C3" s="69"/>
      <c r="D3" s="69"/>
      <c r="E3" s="69"/>
      <c r="F3" s="69"/>
      <c r="G3" s="71"/>
    </row>
    <row r="4" spans="1:7" ht="16" thickBot="1" x14ac:dyDescent="0.25">
      <c r="A4" s="72"/>
      <c r="B4" s="73"/>
      <c r="C4" s="73"/>
      <c r="D4" s="73"/>
      <c r="E4" s="73"/>
      <c r="F4" s="73"/>
      <c r="G4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0"/>
  <sheetViews>
    <sheetView tabSelected="1" zoomScaleNormal="100" workbookViewId="0">
      <selection activeCell="D34" sqref="D34"/>
    </sheetView>
  </sheetViews>
  <sheetFormatPr baseColWidth="10" defaultColWidth="11.5" defaultRowHeight="14" x14ac:dyDescent="0.15"/>
  <cols>
    <col min="1" max="1" width="3" style="6" customWidth="1"/>
    <col min="2" max="2" width="19.5" style="6" customWidth="1"/>
    <col min="3" max="3" width="24.83203125" style="6" bestFit="1" customWidth="1"/>
    <col min="4" max="20" width="4.6640625" style="6" customWidth="1"/>
    <col min="21" max="21" width="12.33203125" style="6" customWidth="1"/>
    <col min="22" max="22" width="12.5" style="6" customWidth="1"/>
    <col min="23" max="23" width="18.5" style="6" bestFit="1" customWidth="1"/>
    <col min="24" max="24" width="27.5" style="6" bestFit="1" customWidth="1"/>
    <col min="25" max="41" width="5" style="6" customWidth="1"/>
    <col min="42" max="42" width="9.83203125" style="6" bestFit="1" customWidth="1"/>
    <col min="43" max="43" width="7.1640625" style="6" bestFit="1" customWidth="1"/>
    <col min="44" max="16384" width="11.5" style="6"/>
  </cols>
  <sheetData>
    <row r="1" spans="2:22" ht="15" thickBot="1" x14ac:dyDescent="0.2"/>
    <row r="2" spans="2:22" ht="15.75" customHeight="1" x14ac:dyDescent="0.15">
      <c r="B2" s="96" t="s">
        <v>61</v>
      </c>
      <c r="C2" s="97"/>
      <c r="D2" s="84" t="s">
        <v>31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</row>
    <row r="3" spans="2:22" x14ac:dyDescent="0.15">
      <c r="B3" s="98"/>
      <c r="C3" s="99"/>
      <c r="D3" s="100">
        <v>1</v>
      </c>
      <c r="E3" s="101">
        <v>2</v>
      </c>
      <c r="F3" s="102">
        <v>3</v>
      </c>
      <c r="G3" s="103">
        <v>4</v>
      </c>
      <c r="H3" s="104">
        <v>5</v>
      </c>
      <c r="I3" s="105">
        <v>6</v>
      </c>
      <c r="J3" s="106">
        <v>7</v>
      </c>
      <c r="K3" s="107">
        <v>8</v>
      </c>
      <c r="L3" s="108">
        <v>9</v>
      </c>
      <c r="M3" s="109">
        <v>10</v>
      </c>
      <c r="N3" s="110">
        <v>11</v>
      </c>
      <c r="O3" s="101">
        <v>12</v>
      </c>
      <c r="P3" s="111">
        <v>13</v>
      </c>
      <c r="Q3" s="112">
        <v>14</v>
      </c>
      <c r="R3" s="102">
        <v>15</v>
      </c>
      <c r="S3" s="113">
        <v>16</v>
      </c>
      <c r="T3" s="114">
        <v>17</v>
      </c>
      <c r="U3" s="115" t="s">
        <v>25</v>
      </c>
      <c r="V3" s="116" t="s">
        <v>29</v>
      </c>
    </row>
    <row r="4" spans="2:22" ht="15" customHeight="1" x14ac:dyDescent="0.15">
      <c r="B4" s="92" t="s">
        <v>28</v>
      </c>
      <c r="C4" s="93"/>
      <c r="D4" s="100"/>
      <c r="E4" s="101"/>
      <c r="F4" s="102"/>
      <c r="G4" s="103"/>
      <c r="H4" s="104"/>
      <c r="I4" s="105"/>
      <c r="J4" s="106"/>
      <c r="K4" s="107"/>
      <c r="L4" s="108"/>
      <c r="M4" s="109"/>
      <c r="N4" s="110"/>
      <c r="O4" s="101"/>
      <c r="P4" s="111"/>
      <c r="Q4" s="112"/>
      <c r="R4" s="102"/>
      <c r="S4" s="113"/>
      <c r="T4" s="114"/>
      <c r="U4" s="115"/>
      <c r="V4" s="116"/>
    </row>
    <row r="5" spans="2:22" ht="15" customHeight="1" x14ac:dyDescent="0.15">
      <c r="B5" s="17" t="s">
        <v>39</v>
      </c>
      <c r="C5" s="8" t="s">
        <v>43</v>
      </c>
      <c r="D5" s="100"/>
      <c r="E5" s="101"/>
      <c r="F5" s="102"/>
      <c r="G5" s="103"/>
      <c r="H5" s="104"/>
      <c r="I5" s="105"/>
      <c r="J5" s="106"/>
      <c r="K5" s="107"/>
      <c r="L5" s="108"/>
      <c r="M5" s="109"/>
      <c r="N5" s="110"/>
      <c r="O5" s="101"/>
      <c r="P5" s="111"/>
      <c r="Q5" s="112"/>
      <c r="R5" s="102"/>
      <c r="S5" s="113"/>
      <c r="T5" s="114"/>
      <c r="U5" s="115"/>
      <c r="V5" s="116"/>
    </row>
    <row r="6" spans="2:22" ht="17" x14ac:dyDescent="0.15">
      <c r="B6" s="18" t="s">
        <v>17</v>
      </c>
      <c r="C6" s="9"/>
      <c r="D6" s="10">
        <v>1</v>
      </c>
      <c r="E6" s="10"/>
      <c r="F6" s="10">
        <v>1</v>
      </c>
      <c r="G6" s="10"/>
      <c r="H6" s="10"/>
      <c r="I6" s="10">
        <v>1</v>
      </c>
      <c r="J6" s="10">
        <v>1</v>
      </c>
      <c r="K6" s="10"/>
      <c r="L6" s="10">
        <v>1</v>
      </c>
      <c r="M6" s="10"/>
      <c r="N6" s="10">
        <v>1</v>
      </c>
      <c r="O6" s="10">
        <v>1</v>
      </c>
      <c r="P6" s="10">
        <v>1</v>
      </c>
      <c r="Q6" s="10"/>
      <c r="R6" s="10">
        <v>1</v>
      </c>
      <c r="S6" s="10">
        <v>1</v>
      </c>
      <c r="T6" s="10">
        <v>1</v>
      </c>
      <c r="U6" s="39">
        <f>SUM(D6:T6)</f>
        <v>11</v>
      </c>
      <c r="V6" s="40">
        <f>+U6/17</f>
        <v>0.6470588235294118</v>
      </c>
    </row>
    <row r="7" spans="2:22" ht="17" x14ac:dyDescent="0.15">
      <c r="B7" s="18" t="s">
        <v>18</v>
      </c>
      <c r="C7" s="9"/>
      <c r="D7" s="10">
        <v>1</v>
      </c>
      <c r="E7" s="10">
        <v>1</v>
      </c>
      <c r="F7" s="10">
        <v>1</v>
      </c>
      <c r="G7" s="10">
        <v>1</v>
      </c>
      <c r="H7" s="10"/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10">
        <v>1</v>
      </c>
      <c r="P7" s="10">
        <v>1</v>
      </c>
      <c r="Q7" s="10">
        <v>1</v>
      </c>
      <c r="R7" s="10">
        <v>1</v>
      </c>
      <c r="S7" s="10">
        <v>1</v>
      </c>
      <c r="T7" s="10">
        <v>1</v>
      </c>
      <c r="U7" s="39">
        <f t="shared" ref="U7:U8" si="0">SUM(D7:T7)</f>
        <v>16</v>
      </c>
      <c r="V7" s="40">
        <f>+U7/17</f>
        <v>0.94117647058823528</v>
      </c>
    </row>
    <row r="8" spans="2:22" ht="34" x14ac:dyDescent="0.15">
      <c r="B8" s="18" t="s">
        <v>41</v>
      </c>
      <c r="C8" s="9"/>
      <c r="D8" s="10"/>
      <c r="E8" s="10"/>
      <c r="F8" s="10">
        <v>1</v>
      </c>
      <c r="G8" s="10">
        <v>1</v>
      </c>
      <c r="H8" s="10">
        <v>1</v>
      </c>
      <c r="I8" s="10"/>
      <c r="J8" s="10"/>
      <c r="K8" s="10">
        <v>1</v>
      </c>
      <c r="L8" s="10">
        <v>1</v>
      </c>
      <c r="M8" s="10">
        <v>1</v>
      </c>
      <c r="N8" s="10">
        <v>1</v>
      </c>
      <c r="O8" s="10">
        <v>1</v>
      </c>
      <c r="P8" s="10">
        <v>1</v>
      </c>
      <c r="Q8" s="10"/>
      <c r="R8" s="10"/>
      <c r="S8" s="10">
        <v>1</v>
      </c>
      <c r="T8" s="10"/>
      <c r="U8" s="39">
        <f t="shared" si="0"/>
        <v>10</v>
      </c>
      <c r="V8" s="40">
        <f t="shared" ref="V8" si="1">+U8/17</f>
        <v>0.58823529411764708</v>
      </c>
    </row>
    <row r="9" spans="2:22" ht="15" thickBot="1" x14ac:dyDescent="0.2">
      <c r="B9" s="86" t="s">
        <v>53</v>
      </c>
      <c r="C9" s="87"/>
      <c r="D9" s="42">
        <f>SUM(D6:D8)</f>
        <v>2</v>
      </c>
      <c r="E9" s="42">
        <f>SUM(E6:E8)</f>
        <v>1</v>
      </c>
      <c r="F9" s="42">
        <f t="shared" ref="F9:T9" si="2">SUM(F6:F8)</f>
        <v>3</v>
      </c>
      <c r="G9" s="42">
        <f t="shared" si="2"/>
        <v>2</v>
      </c>
      <c r="H9" s="42">
        <f t="shared" si="2"/>
        <v>1</v>
      </c>
      <c r="I9" s="42">
        <f t="shared" si="2"/>
        <v>2</v>
      </c>
      <c r="J9" s="42">
        <f t="shared" si="2"/>
        <v>2</v>
      </c>
      <c r="K9" s="42">
        <f t="shared" si="2"/>
        <v>2</v>
      </c>
      <c r="L9" s="42">
        <f t="shared" si="2"/>
        <v>3</v>
      </c>
      <c r="M9" s="42">
        <f t="shared" si="2"/>
        <v>2</v>
      </c>
      <c r="N9" s="42">
        <f t="shared" si="2"/>
        <v>3</v>
      </c>
      <c r="O9" s="42">
        <f t="shared" si="2"/>
        <v>3</v>
      </c>
      <c r="P9" s="42">
        <f t="shared" si="2"/>
        <v>3</v>
      </c>
      <c r="Q9" s="42">
        <f t="shared" si="2"/>
        <v>1</v>
      </c>
      <c r="R9" s="42">
        <f t="shared" si="2"/>
        <v>2</v>
      </c>
      <c r="S9" s="42">
        <f t="shared" si="2"/>
        <v>3</v>
      </c>
      <c r="T9" s="42">
        <f t="shared" si="2"/>
        <v>2</v>
      </c>
      <c r="U9" s="43"/>
      <c r="V9" s="44"/>
    </row>
    <row r="10" spans="2:22" x14ac:dyDescent="0.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4"/>
    </row>
    <row r="11" spans="2:22" ht="15" thickBot="1" x14ac:dyDescent="0.2"/>
    <row r="12" spans="2:22" ht="15" customHeight="1" x14ac:dyDescent="0.15">
      <c r="B12" s="96" t="s">
        <v>62</v>
      </c>
      <c r="C12" s="97"/>
      <c r="D12" s="84" t="s">
        <v>31</v>
      </c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5"/>
    </row>
    <row r="13" spans="2:22" x14ac:dyDescent="0.15">
      <c r="B13" s="98"/>
      <c r="C13" s="99"/>
      <c r="D13" s="100">
        <v>1</v>
      </c>
      <c r="E13" s="101">
        <v>2</v>
      </c>
      <c r="F13" s="102">
        <v>3</v>
      </c>
      <c r="G13" s="103">
        <v>4</v>
      </c>
      <c r="H13" s="104">
        <v>5</v>
      </c>
      <c r="I13" s="105">
        <v>6</v>
      </c>
      <c r="J13" s="106">
        <v>7</v>
      </c>
      <c r="K13" s="107">
        <v>8</v>
      </c>
      <c r="L13" s="108">
        <v>9</v>
      </c>
      <c r="M13" s="109">
        <v>10</v>
      </c>
      <c r="N13" s="110">
        <v>11</v>
      </c>
      <c r="O13" s="101">
        <v>12</v>
      </c>
      <c r="P13" s="111">
        <v>13</v>
      </c>
      <c r="Q13" s="112">
        <v>14</v>
      </c>
      <c r="R13" s="102">
        <v>15</v>
      </c>
      <c r="S13" s="113">
        <v>16</v>
      </c>
      <c r="T13" s="114">
        <v>17</v>
      </c>
      <c r="U13" s="115" t="s">
        <v>25</v>
      </c>
      <c r="V13" s="116" t="s">
        <v>29</v>
      </c>
    </row>
    <row r="14" spans="2:22" ht="16" x14ac:dyDescent="0.15">
      <c r="B14" s="94" t="s">
        <v>28</v>
      </c>
      <c r="C14" s="95"/>
      <c r="D14" s="100"/>
      <c r="E14" s="101"/>
      <c r="F14" s="102"/>
      <c r="G14" s="103"/>
      <c r="H14" s="104"/>
      <c r="I14" s="105"/>
      <c r="J14" s="106"/>
      <c r="K14" s="107"/>
      <c r="L14" s="108"/>
      <c r="M14" s="109"/>
      <c r="N14" s="110"/>
      <c r="O14" s="101"/>
      <c r="P14" s="111"/>
      <c r="Q14" s="112"/>
      <c r="R14" s="102"/>
      <c r="S14" s="113"/>
      <c r="T14" s="114"/>
      <c r="U14" s="115"/>
      <c r="V14" s="116"/>
    </row>
    <row r="15" spans="2:22" ht="16" x14ac:dyDescent="0.15">
      <c r="B15" s="17" t="s">
        <v>40</v>
      </c>
      <c r="C15" s="8" t="s">
        <v>43</v>
      </c>
      <c r="D15" s="100"/>
      <c r="E15" s="101"/>
      <c r="F15" s="102"/>
      <c r="G15" s="103"/>
      <c r="H15" s="104"/>
      <c r="I15" s="105"/>
      <c r="J15" s="106"/>
      <c r="K15" s="107"/>
      <c r="L15" s="108"/>
      <c r="M15" s="109"/>
      <c r="N15" s="110"/>
      <c r="O15" s="101"/>
      <c r="P15" s="111"/>
      <c r="Q15" s="112"/>
      <c r="R15" s="102"/>
      <c r="S15" s="113"/>
      <c r="T15" s="114"/>
      <c r="U15" s="115"/>
      <c r="V15" s="116"/>
    </row>
    <row r="16" spans="2:22" ht="17" x14ac:dyDescent="0.15">
      <c r="B16" s="18" t="s">
        <v>42</v>
      </c>
      <c r="C16" s="9"/>
      <c r="D16" s="10">
        <v>1</v>
      </c>
      <c r="E16" s="10">
        <v>1</v>
      </c>
      <c r="F16" s="10">
        <v>1</v>
      </c>
      <c r="G16" s="10"/>
      <c r="H16" s="10"/>
      <c r="I16" s="10">
        <v>1</v>
      </c>
      <c r="J16" s="10">
        <v>1</v>
      </c>
      <c r="K16" s="10"/>
      <c r="L16" s="10">
        <v>1</v>
      </c>
      <c r="M16" s="10"/>
      <c r="N16" s="10">
        <v>1</v>
      </c>
      <c r="O16" s="10">
        <v>1</v>
      </c>
      <c r="P16" s="10">
        <v>1</v>
      </c>
      <c r="Q16" s="10">
        <v>1</v>
      </c>
      <c r="R16" s="10">
        <v>1</v>
      </c>
      <c r="S16" s="10"/>
      <c r="T16" s="10"/>
      <c r="U16" s="39">
        <f t="shared" ref="U16:U18" si="3">SUM(D16:T16)</f>
        <v>11</v>
      </c>
      <c r="V16" s="40">
        <f>+U16/17</f>
        <v>0.6470588235294118</v>
      </c>
    </row>
    <row r="17" spans="2:22" ht="17" x14ac:dyDescent="0.15">
      <c r="B17" s="18" t="s">
        <v>19</v>
      </c>
      <c r="C17" s="9"/>
      <c r="D17" s="10">
        <v>1</v>
      </c>
      <c r="E17" s="10">
        <v>1</v>
      </c>
      <c r="F17" s="10"/>
      <c r="G17" s="10">
        <v>1</v>
      </c>
      <c r="H17" s="10"/>
      <c r="I17" s="10">
        <v>1</v>
      </c>
      <c r="J17" s="10"/>
      <c r="K17" s="10"/>
      <c r="L17" s="10">
        <v>1</v>
      </c>
      <c r="M17" s="10"/>
      <c r="N17" s="10">
        <v>1</v>
      </c>
      <c r="O17" s="10">
        <v>1</v>
      </c>
      <c r="P17" s="10"/>
      <c r="Q17" s="10"/>
      <c r="R17" s="10">
        <v>1</v>
      </c>
      <c r="S17" s="10"/>
      <c r="T17" s="10">
        <v>1</v>
      </c>
      <c r="U17" s="39">
        <f t="shared" si="3"/>
        <v>9</v>
      </c>
      <c r="V17" s="40">
        <f t="shared" ref="V17:V18" si="4">+U17/17</f>
        <v>0.52941176470588236</v>
      </c>
    </row>
    <row r="18" spans="2:22" ht="51" x14ac:dyDescent="0.15">
      <c r="B18" s="18" t="s">
        <v>44</v>
      </c>
      <c r="C18" s="9"/>
      <c r="D18" s="10">
        <v>1</v>
      </c>
      <c r="E18" s="10">
        <v>1</v>
      </c>
      <c r="F18" s="10"/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1</v>
      </c>
      <c r="N18" s="10">
        <v>1</v>
      </c>
      <c r="O18" s="10">
        <v>1</v>
      </c>
      <c r="P18" s="10">
        <v>1</v>
      </c>
      <c r="Q18" s="10"/>
      <c r="R18" s="10">
        <v>1</v>
      </c>
      <c r="S18" s="10">
        <v>1</v>
      </c>
      <c r="T18" s="10">
        <v>1</v>
      </c>
      <c r="U18" s="39">
        <f t="shared" si="3"/>
        <v>15</v>
      </c>
      <c r="V18" s="40">
        <f t="shared" si="4"/>
        <v>0.88235294117647056</v>
      </c>
    </row>
    <row r="19" spans="2:22" ht="15" x14ac:dyDescent="0.15">
      <c r="B19" s="88" t="s">
        <v>54</v>
      </c>
      <c r="C19" s="89"/>
      <c r="D19" s="11">
        <f>SUM(D16:D18)+D9</f>
        <v>5</v>
      </c>
      <c r="E19" s="11">
        <f>SUM(E13:E18)+E10</f>
        <v>5</v>
      </c>
      <c r="F19" s="11">
        <f t="shared" ref="F19:T19" si="5">SUM(F16:F18)+F9</f>
        <v>4</v>
      </c>
      <c r="G19" s="11">
        <f t="shared" si="5"/>
        <v>4</v>
      </c>
      <c r="H19" s="11">
        <f t="shared" si="5"/>
        <v>2</v>
      </c>
      <c r="I19" s="11">
        <f t="shared" si="5"/>
        <v>5</v>
      </c>
      <c r="J19" s="11">
        <f t="shared" si="5"/>
        <v>4</v>
      </c>
      <c r="K19" s="11">
        <f t="shared" si="5"/>
        <v>3</v>
      </c>
      <c r="L19" s="11">
        <f t="shared" si="5"/>
        <v>6</v>
      </c>
      <c r="M19" s="11">
        <f t="shared" si="5"/>
        <v>3</v>
      </c>
      <c r="N19" s="11">
        <f t="shared" si="5"/>
        <v>6</v>
      </c>
      <c r="O19" s="11">
        <f t="shared" si="5"/>
        <v>6</v>
      </c>
      <c r="P19" s="11">
        <f t="shared" si="5"/>
        <v>5</v>
      </c>
      <c r="Q19" s="11">
        <f t="shared" si="5"/>
        <v>2</v>
      </c>
      <c r="R19" s="11">
        <f t="shared" si="5"/>
        <v>5</v>
      </c>
      <c r="S19" s="11">
        <f t="shared" si="5"/>
        <v>4</v>
      </c>
      <c r="T19" s="11">
        <f t="shared" si="5"/>
        <v>4</v>
      </c>
      <c r="U19" s="41" t="s">
        <v>27</v>
      </c>
      <c r="V19" s="45">
        <f>+AVERAGE(V16:V18,V6:V8)</f>
        <v>0.70588235294117629</v>
      </c>
    </row>
    <row r="20" spans="2:22" ht="15" thickBot="1" x14ac:dyDescent="0.2">
      <c r="B20" s="90" t="s">
        <v>55</v>
      </c>
      <c r="C20" s="91"/>
      <c r="D20" s="46">
        <f>+(D19)/6*100</f>
        <v>83.333333333333343</v>
      </c>
      <c r="E20" s="46">
        <f>+E19/6*100</f>
        <v>83.333333333333343</v>
      </c>
      <c r="F20" s="46">
        <f t="shared" ref="F20:T20" si="6">+F19/6*100</f>
        <v>66.666666666666657</v>
      </c>
      <c r="G20" s="46">
        <f t="shared" si="6"/>
        <v>66.666666666666657</v>
      </c>
      <c r="H20" s="46">
        <f t="shared" si="6"/>
        <v>33.333333333333329</v>
      </c>
      <c r="I20" s="46">
        <f t="shared" si="6"/>
        <v>83.333333333333343</v>
      </c>
      <c r="J20" s="46">
        <f t="shared" si="6"/>
        <v>66.666666666666657</v>
      </c>
      <c r="K20" s="46">
        <f t="shared" si="6"/>
        <v>50</v>
      </c>
      <c r="L20" s="46">
        <f t="shared" si="6"/>
        <v>100</v>
      </c>
      <c r="M20" s="46">
        <f t="shared" si="6"/>
        <v>50</v>
      </c>
      <c r="N20" s="46">
        <f t="shared" si="6"/>
        <v>100</v>
      </c>
      <c r="O20" s="46">
        <f t="shared" si="6"/>
        <v>100</v>
      </c>
      <c r="P20" s="46">
        <f t="shared" si="6"/>
        <v>83.333333333333343</v>
      </c>
      <c r="Q20" s="46">
        <f t="shared" si="6"/>
        <v>33.333333333333329</v>
      </c>
      <c r="R20" s="46">
        <f t="shared" si="6"/>
        <v>83.333333333333343</v>
      </c>
      <c r="S20" s="46">
        <f t="shared" si="6"/>
        <v>66.666666666666657</v>
      </c>
      <c r="T20" s="46">
        <f t="shared" si="6"/>
        <v>66.666666666666657</v>
      </c>
      <c r="U20" s="47">
        <f>+AVERAGE(D20:T20)</f>
        <v>71.568627450980401</v>
      </c>
      <c r="V20" s="48"/>
    </row>
  </sheetData>
  <mergeCells count="47">
    <mergeCell ref="N13:N15"/>
    <mergeCell ref="O13:O15"/>
    <mergeCell ref="P13:P15"/>
    <mergeCell ref="Q13:Q15"/>
    <mergeCell ref="I13:I15"/>
    <mergeCell ref="J13:J15"/>
    <mergeCell ref="K13:K15"/>
    <mergeCell ref="L13:L15"/>
    <mergeCell ref="M13:M15"/>
    <mergeCell ref="D13:D15"/>
    <mergeCell ref="E13:E15"/>
    <mergeCell ref="F13:F15"/>
    <mergeCell ref="G13:G15"/>
    <mergeCell ref="H13:H15"/>
    <mergeCell ref="T13:T15"/>
    <mergeCell ref="T3:T5"/>
    <mergeCell ref="U3:U5"/>
    <mergeCell ref="V3:V5"/>
    <mergeCell ref="U13:U15"/>
    <mergeCell ref="V13:V15"/>
    <mergeCell ref="P3:P5"/>
    <mergeCell ref="Q3:Q5"/>
    <mergeCell ref="R3:R5"/>
    <mergeCell ref="S3:S5"/>
    <mergeCell ref="R13:R15"/>
    <mergeCell ref="S13:S15"/>
    <mergeCell ref="K3:K5"/>
    <mergeCell ref="L3:L5"/>
    <mergeCell ref="M3:M5"/>
    <mergeCell ref="N3:N5"/>
    <mergeCell ref="O3:O5"/>
    <mergeCell ref="D2:V2"/>
    <mergeCell ref="D12:V12"/>
    <mergeCell ref="B9:C9"/>
    <mergeCell ref="B19:C19"/>
    <mergeCell ref="B20:C20"/>
    <mergeCell ref="B4:C4"/>
    <mergeCell ref="B14:C14"/>
    <mergeCell ref="B2:C3"/>
    <mergeCell ref="B12:C13"/>
    <mergeCell ref="D3:D5"/>
    <mergeCell ref="E3:E5"/>
    <mergeCell ref="F3:F5"/>
    <mergeCell ref="G3:G5"/>
    <mergeCell ref="H3:H5"/>
    <mergeCell ref="I3:I5"/>
    <mergeCell ref="J3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"/>
  <sheetViews>
    <sheetView workbookViewId="0">
      <selection activeCell="C3" sqref="C3"/>
    </sheetView>
  </sheetViews>
  <sheetFormatPr baseColWidth="10" defaultColWidth="11.5" defaultRowHeight="12" x14ac:dyDescent="0.15"/>
  <cols>
    <col min="1" max="1" width="2.5" style="16" customWidth="1"/>
    <col min="2" max="2" width="26.6640625" style="16" customWidth="1"/>
    <col min="3" max="3" width="20.5" style="16" customWidth="1"/>
    <col min="4" max="4" width="27.1640625" style="16" customWidth="1"/>
    <col min="5" max="5" width="21" style="16" customWidth="1"/>
    <col min="6" max="16384" width="11.5" style="16"/>
  </cols>
  <sheetData>
    <row r="1" spans="2:5" ht="13" thickBot="1" x14ac:dyDescent="0.2"/>
    <row r="2" spans="2:5" ht="52" thickBot="1" x14ac:dyDescent="0.2">
      <c r="B2" s="231" t="s">
        <v>63</v>
      </c>
      <c r="C2" s="232" t="s">
        <v>64</v>
      </c>
      <c r="D2" s="233" t="s">
        <v>66</v>
      </c>
      <c r="E2" s="234" t="s">
        <v>109</v>
      </c>
    </row>
    <row r="3" spans="2:5" ht="51" x14ac:dyDescent="0.15">
      <c r="B3" s="235" t="s">
        <v>72</v>
      </c>
      <c r="C3" s="236"/>
      <c r="D3" s="237"/>
      <c r="E3" s="238"/>
    </row>
    <row r="4" spans="2:5" ht="34" x14ac:dyDescent="0.15">
      <c r="B4" s="239" t="s">
        <v>73</v>
      </c>
      <c r="C4" s="240"/>
      <c r="D4" s="241"/>
      <c r="E4" s="242"/>
    </row>
    <row r="5" spans="2:5" ht="17" x14ac:dyDescent="0.15">
      <c r="B5" s="239" t="s">
        <v>74</v>
      </c>
      <c r="C5" s="240"/>
      <c r="D5" s="241"/>
      <c r="E5" s="242"/>
    </row>
    <row r="6" spans="2:5" ht="17" x14ac:dyDescent="0.15">
      <c r="B6" s="239" t="s">
        <v>75</v>
      </c>
      <c r="C6" s="240"/>
      <c r="D6" s="241"/>
      <c r="E6" s="242"/>
    </row>
    <row r="7" spans="2:5" ht="17" x14ac:dyDescent="0.15">
      <c r="B7" s="239" t="s">
        <v>42</v>
      </c>
      <c r="C7" s="240"/>
      <c r="D7" s="241"/>
      <c r="E7" s="242"/>
    </row>
    <row r="8" spans="2:5" ht="68" x14ac:dyDescent="0.15">
      <c r="B8" s="239" t="s">
        <v>76</v>
      </c>
      <c r="C8" s="240"/>
      <c r="D8" s="241"/>
      <c r="E8" s="242"/>
    </row>
    <row r="9" spans="2:5" ht="34" x14ac:dyDescent="0.15">
      <c r="B9" s="239" t="s">
        <v>77</v>
      </c>
      <c r="C9" s="240"/>
      <c r="D9" s="241"/>
      <c r="E9" s="242"/>
    </row>
    <row r="10" spans="2:5" ht="18" thickBot="1" x14ac:dyDescent="0.2">
      <c r="B10" s="243" t="s">
        <v>19</v>
      </c>
      <c r="C10" s="244"/>
      <c r="D10" s="245"/>
      <c r="E10" s="24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0"/>
  <sheetViews>
    <sheetView workbookViewId="0">
      <selection activeCell="I29" sqref="I29"/>
    </sheetView>
  </sheetViews>
  <sheetFormatPr baseColWidth="10" defaultColWidth="11.5" defaultRowHeight="14" x14ac:dyDescent="0.15"/>
  <cols>
    <col min="1" max="1" width="3.1640625" style="6" customWidth="1"/>
    <col min="2" max="2" width="41.83203125" style="6" bestFit="1" customWidth="1"/>
    <col min="3" max="11" width="6.83203125" style="6" bestFit="1" customWidth="1"/>
    <col min="12" max="19" width="7.83203125" style="6" bestFit="1" customWidth="1"/>
    <col min="20" max="16384" width="11.5" style="6"/>
  </cols>
  <sheetData>
    <row r="1" spans="2:21" ht="15" thickBot="1" x14ac:dyDescent="0.2"/>
    <row r="2" spans="2:21" ht="25" x14ac:dyDescent="0.25">
      <c r="B2" s="276" t="s">
        <v>57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8"/>
    </row>
    <row r="3" spans="2:21" ht="16" x14ac:dyDescent="0.2">
      <c r="B3" s="247" t="s">
        <v>48</v>
      </c>
      <c r="C3" s="248" t="s">
        <v>0</v>
      </c>
      <c r="D3" s="249" t="s">
        <v>1</v>
      </c>
      <c r="E3" s="250" t="s">
        <v>2</v>
      </c>
      <c r="F3" s="251" t="s">
        <v>3</v>
      </c>
      <c r="G3" s="252" t="s">
        <v>4</v>
      </c>
      <c r="H3" s="253" t="s">
        <v>5</v>
      </c>
      <c r="I3" s="254" t="s">
        <v>6</v>
      </c>
      <c r="J3" s="255" t="s">
        <v>7</v>
      </c>
      <c r="K3" s="256" t="s">
        <v>8</v>
      </c>
      <c r="L3" s="257" t="s">
        <v>9</v>
      </c>
      <c r="M3" s="258" t="s">
        <v>10</v>
      </c>
      <c r="N3" s="249" t="s">
        <v>11</v>
      </c>
      <c r="O3" s="259" t="s">
        <v>12</v>
      </c>
      <c r="P3" s="260" t="s">
        <v>13</v>
      </c>
      <c r="Q3" s="250" t="s">
        <v>14</v>
      </c>
      <c r="R3" s="261" t="s">
        <v>15</v>
      </c>
      <c r="S3" s="262" t="s">
        <v>16</v>
      </c>
      <c r="T3" s="263" t="s">
        <v>25</v>
      </c>
      <c r="U3" s="264" t="s">
        <v>26</v>
      </c>
    </row>
    <row r="4" spans="2:21" ht="34" x14ac:dyDescent="0.2">
      <c r="B4" s="265" t="s">
        <v>49</v>
      </c>
      <c r="C4" s="64">
        <v>1</v>
      </c>
      <c r="D4" s="64">
        <v>1</v>
      </c>
      <c r="E4" s="64">
        <v>1</v>
      </c>
      <c r="F4" s="64">
        <v>1</v>
      </c>
      <c r="G4" s="64"/>
      <c r="H4" s="64">
        <v>1</v>
      </c>
      <c r="I4" s="64">
        <v>1</v>
      </c>
      <c r="J4" s="64">
        <v>1</v>
      </c>
      <c r="K4" s="64">
        <v>1</v>
      </c>
      <c r="L4" s="64">
        <v>1</v>
      </c>
      <c r="M4" s="64">
        <v>1</v>
      </c>
      <c r="N4" s="64">
        <v>1</v>
      </c>
      <c r="O4" s="64">
        <v>1</v>
      </c>
      <c r="P4" s="64">
        <v>1</v>
      </c>
      <c r="Q4" s="64">
        <v>1</v>
      </c>
      <c r="R4" s="64">
        <v>1</v>
      </c>
      <c r="S4" s="64">
        <v>1</v>
      </c>
      <c r="T4" s="266">
        <f>SUM(C4:S4)</f>
        <v>16</v>
      </c>
      <c r="U4" s="267">
        <f>+T4/17*100</f>
        <v>94.117647058823522</v>
      </c>
    </row>
    <row r="5" spans="2:21" ht="16" x14ac:dyDescent="0.2">
      <c r="B5" s="63" t="s">
        <v>50</v>
      </c>
      <c r="C5" s="64">
        <v>1</v>
      </c>
      <c r="D5" s="64">
        <v>1</v>
      </c>
      <c r="E5" s="64"/>
      <c r="F5" s="64">
        <v>1</v>
      </c>
      <c r="G5" s="64">
        <v>1</v>
      </c>
      <c r="H5" s="64">
        <v>1</v>
      </c>
      <c r="I5" s="64">
        <v>1</v>
      </c>
      <c r="J5" s="64">
        <v>1</v>
      </c>
      <c r="K5" s="64">
        <v>1</v>
      </c>
      <c r="L5" s="64">
        <v>1</v>
      </c>
      <c r="M5" s="64">
        <v>1</v>
      </c>
      <c r="N5" s="64">
        <v>1</v>
      </c>
      <c r="O5" s="64">
        <v>1</v>
      </c>
      <c r="P5" s="64"/>
      <c r="Q5" s="64">
        <v>1</v>
      </c>
      <c r="R5" s="64">
        <v>1</v>
      </c>
      <c r="S5" s="64">
        <v>1</v>
      </c>
      <c r="T5" s="266">
        <f t="shared" ref="T5:T7" si="0">SUM(C5:S5)</f>
        <v>15</v>
      </c>
      <c r="U5" s="267">
        <f>+T5/17*100</f>
        <v>88.235294117647058</v>
      </c>
    </row>
    <row r="6" spans="2:21" ht="16" x14ac:dyDescent="0.2">
      <c r="B6" s="63" t="s">
        <v>51</v>
      </c>
      <c r="C6" s="64">
        <v>1</v>
      </c>
      <c r="D6" s="64">
        <v>1</v>
      </c>
      <c r="E6" s="64">
        <v>1</v>
      </c>
      <c r="F6" s="64">
        <v>1</v>
      </c>
      <c r="G6" s="64"/>
      <c r="H6" s="64">
        <v>1</v>
      </c>
      <c r="I6" s="64">
        <v>1</v>
      </c>
      <c r="J6" s="64"/>
      <c r="K6" s="64">
        <v>1</v>
      </c>
      <c r="L6" s="64"/>
      <c r="M6" s="64">
        <v>1</v>
      </c>
      <c r="N6" s="64">
        <v>1</v>
      </c>
      <c r="O6" s="64">
        <v>1</v>
      </c>
      <c r="P6" s="64">
        <v>1</v>
      </c>
      <c r="Q6" s="64">
        <v>1</v>
      </c>
      <c r="R6" s="64">
        <v>1</v>
      </c>
      <c r="S6" s="64">
        <v>1</v>
      </c>
      <c r="T6" s="266">
        <f t="shared" si="0"/>
        <v>14</v>
      </c>
      <c r="U6" s="267">
        <f t="shared" ref="U6:U7" si="1">+T6/17*100</f>
        <v>82.35294117647058</v>
      </c>
    </row>
    <row r="7" spans="2:21" ht="16" x14ac:dyDescent="0.2">
      <c r="B7" s="63" t="s">
        <v>52</v>
      </c>
      <c r="C7" s="64">
        <v>1</v>
      </c>
      <c r="D7" s="64">
        <v>1</v>
      </c>
      <c r="E7" s="64"/>
      <c r="F7" s="64">
        <v>1</v>
      </c>
      <c r="G7" s="64">
        <v>1</v>
      </c>
      <c r="H7" s="64">
        <v>1</v>
      </c>
      <c r="I7" s="64">
        <v>1</v>
      </c>
      <c r="J7" s="64">
        <v>1</v>
      </c>
      <c r="K7" s="64">
        <v>1</v>
      </c>
      <c r="L7" s="64">
        <v>1</v>
      </c>
      <c r="M7" s="64">
        <v>1</v>
      </c>
      <c r="N7" s="64">
        <v>1</v>
      </c>
      <c r="O7" s="64">
        <v>1</v>
      </c>
      <c r="P7" s="64"/>
      <c r="Q7" s="64">
        <v>1</v>
      </c>
      <c r="R7" s="64">
        <v>1</v>
      </c>
      <c r="S7" s="64">
        <v>1</v>
      </c>
      <c r="T7" s="266">
        <f t="shared" si="0"/>
        <v>15</v>
      </c>
      <c r="U7" s="267">
        <f t="shared" si="1"/>
        <v>88.235294117647058</v>
      </c>
    </row>
    <row r="8" spans="2:21" ht="16" x14ac:dyDescent="0.2">
      <c r="B8" s="268" t="s">
        <v>25</v>
      </c>
      <c r="C8" s="269">
        <f>SUM(C4:C7)</f>
        <v>4</v>
      </c>
      <c r="D8" s="269">
        <f t="shared" ref="D8:S8" si="2">SUM(D4:D7)</f>
        <v>4</v>
      </c>
      <c r="E8" s="269">
        <f t="shared" si="2"/>
        <v>2</v>
      </c>
      <c r="F8" s="269">
        <f t="shared" si="2"/>
        <v>4</v>
      </c>
      <c r="G8" s="269">
        <f t="shared" si="2"/>
        <v>2</v>
      </c>
      <c r="H8" s="269">
        <f t="shared" si="2"/>
        <v>4</v>
      </c>
      <c r="I8" s="269">
        <f t="shared" si="2"/>
        <v>4</v>
      </c>
      <c r="J8" s="269">
        <f t="shared" si="2"/>
        <v>3</v>
      </c>
      <c r="K8" s="269">
        <f t="shared" si="2"/>
        <v>4</v>
      </c>
      <c r="L8" s="269">
        <f t="shared" si="2"/>
        <v>3</v>
      </c>
      <c r="M8" s="269">
        <f t="shared" si="2"/>
        <v>4</v>
      </c>
      <c r="N8" s="269">
        <f t="shared" si="2"/>
        <v>4</v>
      </c>
      <c r="O8" s="269">
        <f t="shared" si="2"/>
        <v>4</v>
      </c>
      <c r="P8" s="269">
        <f t="shared" si="2"/>
        <v>2</v>
      </c>
      <c r="Q8" s="269">
        <f t="shared" si="2"/>
        <v>4</v>
      </c>
      <c r="R8" s="269">
        <f t="shared" si="2"/>
        <v>4</v>
      </c>
      <c r="S8" s="269">
        <f t="shared" si="2"/>
        <v>4</v>
      </c>
      <c r="T8" s="270" t="s">
        <v>27</v>
      </c>
      <c r="U8" s="271">
        <f>+AVERAGE(U4:U7)</f>
        <v>88.235294117647058</v>
      </c>
    </row>
    <row r="9" spans="2:21" ht="17" thickBot="1" x14ac:dyDescent="0.25">
      <c r="B9" s="272" t="s">
        <v>46</v>
      </c>
      <c r="C9" s="273">
        <f>+C8/4*100</f>
        <v>100</v>
      </c>
      <c r="D9" s="273">
        <f>+D8/4*100</f>
        <v>100</v>
      </c>
      <c r="E9" s="273">
        <f>+E8/4*100</f>
        <v>50</v>
      </c>
      <c r="F9" s="273">
        <f t="shared" ref="F9:S9" si="3">+F8/4*100</f>
        <v>100</v>
      </c>
      <c r="G9" s="273">
        <f t="shared" si="3"/>
        <v>50</v>
      </c>
      <c r="H9" s="273">
        <f t="shared" si="3"/>
        <v>100</v>
      </c>
      <c r="I9" s="273">
        <f t="shared" si="3"/>
        <v>100</v>
      </c>
      <c r="J9" s="273">
        <f>+J8/4*100</f>
        <v>75</v>
      </c>
      <c r="K9" s="273">
        <f t="shared" si="3"/>
        <v>100</v>
      </c>
      <c r="L9" s="273">
        <f t="shared" si="3"/>
        <v>75</v>
      </c>
      <c r="M9" s="273">
        <f t="shared" si="3"/>
        <v>100</v>
      </c>
      <c r="N9" s="273">
        <f t="shared" si="3"/>
        <v>100</v>
      </c>
      <c r="O9" s="273">
        <f t="shared" si="3"/>
        <v>100</v>
      </c>
      <c r="P9" s="273">
        <f t="shared" si="3"/>
        <v>50</v>
      </c>
      <c r="Q9" s="273">
        <f t="shared" si="3"/>
        <v>100</v>
      </c>
      <c r="R9" s="273">
        <f t="shared" si="3"/>
        <v>100</v>
      </c>
      <c r="S9" s="273">
        <f t="shared" si="3"/>
        <v>100</v>
      </c>
      <c r="T9" s="274">
        <f>+AVERAGE(C9:S9)</f>
        <v>88.235294117647058</v>
      </c>
      <c r="U9" s="275" t="s">
        <v>47</v>
      </c>
    </row>
    <row r="10" spans="2:21" x14ac:dyDescent="0.15">
      <c r="B10" s="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7"/>
    </row>
  </sheetData>
  <mergeCells count="1">
    <mergeCell ref="B2:U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topLeftCell="A2" zoomScale="60" zoomScaleNormal="60" workbookViewId="0">
      <pane ySplit="2" topLeftCell="A4" activePane="bottomLeft" state="frozen"/>
      <selection activeCell="A2" sqref="A2"/>
      <selection pane="bottomLeft" activeCell="F4" sqref="F4"/>
    </sheetView>
  </sheetViews>
  <sheetFormatPr baseColWidth="10" defaultColWidth="11.5" defaultRowHeight="16" x14ac:dyDescent="0.2"/>
  <cols>
    <col min="1" max="2" width="38.1640625" style="61" customWidth="1"/>
    <col min="3" max="3" width="48.1640625" style="61" customWidth="1"/>
    <col min="4" max="4" width="41" style="61" customWidth="1"/>
    <col min="5" max="5" width="35" style="61" customWidth="1"/>
    <col min="6" max="6" width="34.6640625" style="61" customWidth="1"/>
    <col min="7" max="7" width="6.1640625" style="61" bestFit="1" customWidth="1"/>
    <col min="8" max="22" width="6.83203125" style="61" bestFit="1" customWidth="1"/>
    <col min="23" max="23" width="7.5" style="61" bestFit="1" customWidth="1"/>
    <col min="24" max="24" width="12.33203125" style="62" bestFit="1" customWidth="1"/>
    <col min="25" max="25" width="9.5" style="61" bestFit="1" customWidth="1"/>
    <col min="26" max="16384" width="11.5" style="61"/>
  </cols>
  <sheetData>
    <row r="1" spans="1:25" x14ac:dyDescent="0.2">
      <c r="A1" s="118" t="s">
        <v>38</v>
      </c>
      <c r="B1" s="118"/>
      <c r="C1" s="118"/>
      <c r="G1" s="117" t="s">
        <v>30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spans="1:25" ht="17" thickBot="1" x14ac:dyDescent="0.25">
      <c r="A2" s="60"/>
      <c r="B2" s="60"/>
      <c r="C2" s="60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5" ht="61" customHeight="1" thickBot="1" x14ac:dyDescent="0.35">
      <c r="A3" s="212" t="s">
        <v>21</v>
      </c>
      <c r="B3" s="213" t="s">
        <v>20</v>
      </c>
      <c r="C3" s="213" t="s">
        <v>110</v>
      </c>
      <c r="D3" s="213" t="s">
        <v>22</v>
      </c>
      <c r="E3" s="213" t="s">
        <v>23</v>
      </c>
      <c r="F3" s="213" t="s">
        <v>24</v>
      </c>
      <c r="G3" s="214">
        <v>1</v>
      </c>
      <c r="H3" s="215">
        <v>2</v>
      </c>
      <c r="I3" s="216">
        <v>3</v>
      </c>
      <c r="J3" s="217">
        <v>4</v>
      </c>
      <c r="K3" s="218">
        <v>5</v>
      </c>
      <c r="L3" s="219">
        <v>6</v>
      </c>
      <c r="M3" s="220">
        <v>7</v>
      </c>
      <c r="N3" s="221">
        <v>8</v>
      </c>
      <c r="O3" s="222">
        <v>9</v>
      </c>
      <c r="P3" s="223">
        <v>10</v>
      </c>
      <c r="Q3" s="224">
        <v>11</v>
      </c>
      <c r="R3" s="215">
        <v>12</v>
      </c>
      <c r="S3" s="225">
        <v>13</v>
      </c>
      <c r="T3" s="226">
        <v>14</v>
      </c>
      <c r="U3" s="216">
        <v>15</v>
      </c>
      <c r="V3" s="227">
        <v>16</v>
      </c>
      <c r="W3" s="228">
        <v>17</v>
      </c>
      <c r="X3" s="229" t="s">
        <v>25</v>
      </c>
      <c r="Y3" s="230" t="s">
        <v>29</v>
      </c>
    </row>
    <row r="4" spans="1:25" ht="409.6" x14ac:dyDescent="0.2">
      <c r="A4" s="189" t="s">
        <v>35</v>
      </c>
      <c r="B4" s="190" t="s">
        <v>36</v>
      </c>
      <c r="C4" s="190" t="s">
        <v>37</v>
      </c>
      <c r="D4" s="190" t="s">
        <v>32</v>
      </c>
      <c r="E4" s="190" t="s">
        <v>34</v>
      </c>
      <c r="F4" s="190" t="s">
        <v>33</v>
      </c>
      <c r="G4" s="191">
        <v>1</v>
      </c>
      <c r="H4" s="191"/>
      <c r="I4" s="191">
        <v>1</v>
      </c>
      <c r="J4" s="191"/>
      <c r="K4" s="191"/>
      <c r="L4" s="191">
        <v>1</v>
      </c>
      <c r="M4" s="191">
        <v>1</v>
      </c>
      <c r="N4" s="191"/>
      <c r="O4" s="191">
        <v>1</v>
      </c>
      <c r="P4" s="191"/>
      <c r="Q4" s="191">
        <v>1</v>
      </c>
      <c r="R4" s="191">
        <v>1</v>
      </c>
      <c r="S4" s="191">
        <v>1</v>
      </c>
      <c r="T4" s="191"/>
      <c r="U4" s="191">
        <v>1</v>
      </c>
      <c r="V4" s="191">
        <v>1</v>
      </c>
      <c r="W4" s="191">
        <v>1</v>
      </c>
      <c r="X4" s="192">
        <f>SUM(G4:W4)</f>
        <v>11</v>
      </c>
      <c r="Y4" s="193">
        <f>+X4/17</f>
        <v>0.6470588235294118</v>
      </c>
    </row>
    <row r="5" spans="1:25" ht="21" x14ac:dyDescent="0.2">
      <c r="A5" s="194"/>
      <c r="B5" s="195"/>
      <c r="C5" s="195"/>
      <c r="D5" s="196"/>
      <c r="E5" s="195"/>
      <c r="F5" s="195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8"/>
      <c r="Y5" s="199">
        <f t="shared" ref="Y5:Y26" si="0">+X5/17</f>
        <v>0</v>
      </c>
    </row>
    <row r="6" spans="1:25" ht="21" x14ac:dyDescent="0.2">
      <c r="A6" s="194"/>
      <c r="B6" s="195"/>
      <c r="C6" s="195"/>
      <c r="D6" s="196"/>
      <c r="E6" s="195"/>
      <c r="F6" s="195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8"/>
      <c r="Y6" s="199">
        <f t="shared" si="0"/>
        <v>0</v>
      </c>
    </row>
    <row r="7" spans="1:25" ht="21" x14ac:dyDescent="0.2">
      <c r="A7" s="194"/>
      <c r="B7" s="195"/>
      <c r="C7" s="195"/>
      <c r="D7" s="196"/>
      <c r="E7" s="195"/>
      <c r="F7" s="195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8"/>
      <c r="Y7" s="199">
        <f t="shared" si="0"/>
        <v>0</v>
      </c>
    </row>
    <row r="8" spans="1:25" ht="21" x14ac:dyDescent="0.2">
      <c r="A8" s="194"/>
      <c r="B8" s="195"/>
      <c r="C8" s="195"/>
      <c r="D8" s="196"/>
      <c r="E8" s="195"/>
      <c r="F8" s="195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8"/>
      <c r="Y8" s="199">
        <f t="shared" si="0"/>
        <v>0</v>
      </c>
    </row>
    <row r="9" spans="1:25" ht="21" x14ac:dyDescent="0.2">
      <c r="A9" s="194"/>
      <c r="B9" s="195"/>
      <c r="C9" s="195"/>
      <c r="D9" s="195"/>
      <c r="E9" s="195"/>
      <c r="F9" s="195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8"/>
      <c r="Y9" s="199">
        <f t="shared" si="0"/>
        <v>0</v>
      </c>
    </row>
    <row r="10" spans="1:25" ht="21" x14ac:dyDescent="0.2">
      <c r="A10" s="194"/>
      <c r="B10" s="195"/>
      <c r="C10" s="195"/>
      <c r="D10" s="196"/>
      <c r="E10" s="195"/>
      <c r="F10" s="195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8"/>
      <c r="Y10" s="199">
        <f t="shared" si="0"/>
        <v>0</v>
      </c>
    </row>
    <row r="11" spans="1:25" ht="21" x14ac:dyDescent="0.2">
      <c r="A11" s="194"/>
      <c r="B11" s="195"/>
      <c r="C11" s="195"/>
      <c r="D11" s="196"/>
      <c r="E11" s="195"/>
      <c r="F11" s="200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8"/>
      <c r="Y11" s="199">
        <f t="shared" si="0"/>
        <v>0</v>
      </c>
    </row>
    <row r="12" spans="1:25" ht="21" x14ac:dyDescent="0.2">
      <c r="A12" s="194"/>
      <c r="B12" s="195"/>
      <c r="C12" s="195"/>
      <c r="D12" s="196"/>
      <c r="E12" s="195"/>
      <c r="F12" s="195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8"/>
      <c r="Y12" s="199">
        <f t="shared" si="0"/>
        <v>0</v>
      </c>
    </row>
    <row r="13" spans="1:25" ht="21" x14ac:dyDescent="0.2">
      <c r="A13" s="194"/>
      <c r="B13" s="195"/>
      <c r="C13" s="195"/>
      <c r="D13" s="196"/>
      <c r="E13" s="195"/>
      <c r="F13" s="195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8"/>
      <c r="Y13" s="199">
        <f t="shared" si="0"/>
        <v>0</v>
      </c>
    </row>
    <row r="14" spans="1:25" ht="21" x14ac:dyDescent="0.2">
      <c r="A14" s="194"/>
      <c r="B14" s="195"/>
      <c r="C14" s="195"/>
      <c r="D14" s="196"/>
      <c r="E14" s="195"/>
      <c r="F14" s="195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8"/>
      <c r="Y14" s="199">
        <f t="shared" si="0"/>
        <v>0</v>
      </c>
    </row>
    <row r="15" spans="1:25" ht="21" x14ac:dyDescent="0.2">
      <c r="A15" s="194"/>
      <c r="B15" s="195"/>
      <c r="C15" s="195"/>
      <c r="D15" s="195"/>
      <c r="E15" s="195"/>
      <c r="F15" s="195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8"/>
      <c r="Y15" s="199">
        <f t="shared" si="0"/>
        <v>0</v>
      </c>
    </row>
    <row r="16" spans="1:25" ht="21" x14ac:dyDescent="0.2">
      <c r="A16" s="194"/>
      <c r="B16" s="195"/>
      <c r="C16" s="195"/>
      <c r="D16" s="196"/>
      <c r="E16" s="195"/>
      <c r="F16" s="195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8"/>
      <c r="Y16" s="199">
        <f t="shared" si="0"/>
        <v>0</v>
      </c>
    </row>
    <row r="17" spans="1:25" ht="21" x14ac:dyDescent="0.2">
      <c r="A17" s="194"/>
      <c r="B17" s="195"/>
      <c r="C17" s="195"/>
      <c r="D17" s="196"/>
      <c r="E17" s="195"/>
      <c r="F17" s="195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8"/>
      <c r="Y17" s="199">
        <f t="shared" si="0"/>
        <v>0</v>
      </c>
    </row>
    <row r="18" spans="1:25" ht="21" x14ac:dyDescent="0.2">
      <c r="A18" s="194"/>
      <c r="B18" s="195"/>
      <c r="C18" s="195"/>
      <c r="D18" s="196"/>
      <c r="E18" s="195"/>
      <c r="F18" s="195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8"/>
      <c r="Y18" s="199">
        <f t="shared" si="0"/>
        <v>0</v>
      </c>
    </row>
    <row r="19" spans="1:25" ht="21" x14ac:dyDescent="0.2">
      <c r="A19" s="194"/>
      <c r="B19" s="195"/>
      <c r="C19" s="195"/>
      <c r="D19" s="196"/>
      <c r="E19" s="195"/>
      <c r="F19" s="195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8"/>
      <c r="Y19" s="199">
        <f t="shared" si="0"/>
        <v>0</v>
      </c>
    </row>
    <row r="20" spans="1:25" ht="21" x14ac:dyDescent="0.2">
      <c r="A20" s="194"/>
      <c r="B20" s="195"/>
      <c r="C20" s="195"/>
      <c r="D20" s="196"/>
      <c r="E20" s="195"/>
      <c r="F20" s="195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8"/>
      <c r="Y20" s="199">
        <f t="shared" si="0"/>
        <v>0</v>
      </c>
    </row>
    <row r="21" spans="1:25" ht="21" x14ac:dyDescent="0.2">
      <c r="A21" s="194"/>
      <c r="B21" s="195"/>
      <c r="C21" s="195"/>
      <c r="D21" s="196"/>
      <c r="E21" s="195"/>
      <c r="F21" s="195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8"/>
      <c r="Y21" s="199">
        <f t="shared" si="0"/>
        <v>0</v>
      </c>
    </row>
    <row r="22" spans="1:25" ht="21" x14ac:dyDescent="0.2">
      <c r="A22" s="194"/>
      <c r="B22" s="195"/>
      <c r="C22" s="195"/>
      <c r="D22" s="196"/>
      <c r="E22" s="195"/>
      <c r="F22" s="195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8"/>
      <c r="Y22" s="199">
        <f t="shared" si="0"/>
        <v>0</v>
      </c>
    </row>
    <row r="23" spans="1:25" ht="21" x14ac:dyDescent="0.2">
      <c r="A23" s="194"/>
      <c r="B23" s="195"/>
      <c r="C23" s="195"/>
      <c r="D23" s="196"/>
      <c r="E23" s="195"/>
      <c r="F23" s="195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8"/>
      <c r="Y23" s="199">
        <f t="shared" si="0"/>
        <v>0</v>
      </c>
    </row>
    <row r="24" spans="1:25" ht="21" x14ac:dyDescent="0.2">
      <c r="A24" s="194"/>
      <c r="B24" s="195"/>
      <c r="C24" s="195"/>
      <c r="D24" s="196"/>
      <c r="E24" s="195"/>
      <c r="F24" s="195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8"/>
      <c r="Y24" s="199">
        <f t="shared" si="0"/>
        <v>0</v>
      </c>
    </row>
    <row r="25" spans="1:25" ht="21" x14ac:dyDescent="0.2">
      <c r="A25" s="194"/>
      <c r="B25" s="195"/>
      <c r="C25" s="195"/>
      <c r="D25" s="196"/>
      <c r="E25" s="195"/>
      <c r="F25" s="200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8"/>
      <c r="Y25" s="199">
        <f t="shared" si="0"/>
        <v>0</v>
      </c>
    </row>
    <row r="26" spans="1:25" ht="21" x14ac:dyDescent="0.2">
      <c r="A26" s="194"/>
      <c r="B26" s="195"/>
      <c r="C26" s="195"/>
      <c r="D26" s="196"/>
      <c r="E26" s="195"/>
      <c r="F26" s="195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8"/>
      <c r="Y26" s="199">
        <f t="shared" si="0"/>
        <v>0</v>
      </c>
    </row>
    <row r="27" spans="1:25" ht="21" x14ac:dyDescent="0.25">
      <c r="A27" s="201"/>
      <c r="B27" s="202"/>
      <c r="C27" s="202"/>
      <c r="D27" s="202"/>
      <c r="E27" s="202"/>
      <c r="F27" s="202" t="s">
        <v>56</v>
      </c>
      <c r="G27" s="203">
        <f>SUM(G4:G26)</f>
        <v>1</v>
      </c>
      <c r="H27" s="203">
        <f t="shared" ref="H27:V27" si="1">SUM(H4:H26)</f>
        <v>0</v>
      </c>
      <c r="I27" s="203">
        <f t="shared" si="1"/>
        <v>1</v>
      </c>
      <c r="J27" s="203">
        <f t="shared" si="1"/>
        <v>0</v>
      </c>
      <c r="K27" s="203">
        <f t="shared" si="1"/>
        <v>0</v>
      </c>
      <c r="L27" s="203">
        <f t="shared" si="1"/>
        <v>1</v>
      </c>
      <c r="M27" s="203">
        <f t="shared" si="1"/>
        <v>1</v>
      </c>
      <c r="N27" s="203">
        <f t="shared" si="1"/>
        <v>0</v>
      </c>
      <c r="O27" s="203">
        <f t="shared" si="1"/>
        <v>1</v>
      </c>
      <c r="P27" s="203">
        <f t="shared" si="1"/>
        <v>0</v>
      </c>
      <c r="Q27" s="203">
        <f t="shared" si="1"/>
        <v>1</v>
      </c>
      <c r="R27" s="203">
        <f t="shared" si="1"/>
        <v>1</v>
      </c>
      <c r="S27" s="203">
        <f t="shared" si="1"/>
        <v>1</v>
      </c>
      <c r="T27" s="203">
        <f t="shared" si="1"/>
        <v>0</v>
      </c>
      <c r="U27" s="203">
        <f t="shared" si="1"/>
        <v>1</v>
      </c>
      <c r="V27" s="203">
        <f t="shared" si="1"/>
        <v>1</v>
      </c>
      <c r="W27" s="203">
        <f>SUM(W4:W26)</f>
        <v>1</v>
      </c>
      <c r="X27" s="204" t="s">
        <v>27</v>
      </c>
      <c r="Y27" s="205">
        <f>AVERAGE(Y4:Y26)</f>
        <v>2.8132992327365731E-2</v>
      </c>
    </row>
    <row r="28" spans="1:25" ht="22" thickBot="1" x14ac:dyDescent="0.3">
      <c r="A28" s="206"/>
      <c r="B28" s="207"/>
      <c r="C28" s="207"/>
      <c r="D28" s="207"/>
      <c r="E28" s="207"/>
      <c r="F28" s="208" t="s">
        <v>45</v>
      </c>
      <c r="G28" s="209">
        <f>+G27/23</f>
        <v>4.3478260869565216E-2</v>
      </c>
      <c r="H28" s="209">
        <f t="shared" ref="H28:W28" si="2">+H27/23</f>
        <v>0</v>
      </c>
      <c r="I28" s="209">
        <f t="shared" si="2"/>
        <v>4.3478260869565216E-2</v>
      </c>
      <c r="J28" s="209">
        <f t="shared" si="2"/>
        <v>0</v>
      </c>
      <c r="K28" s="209">
        <f t="shared" si="2"/>
        <v>0</v>
      </c>
      <c r="L28" s="209">
        <f t="shared" si="2"/>
        <v>4.3478260869565216E-2</v>
      </c>
      <c r="M28" s="209">
        <f t="shared" si="2"/>
        <v>4.3478260869565216E-2</v>
      </c>
      <c r="N28" s="209">
        <f t="shared" si="2"/>
        <v>0</v>
      </c>
      <c r="O28" s="209">
        <f t="shared" si="2"/>
        <v>4.3478260869565216E-2</v>
      </c>
      <c r="P28" s="209">
        <f t="shared" si="2"/>
        <v>0</v>
      </c>
      <c r="Q28" s="209">
        <f t="shared" si="2"/>
        <v>4.3478260869565216E-2</v>
      </c>
      <c r="R28" s="209">
        <f t="shared" si="2"/>
        <v>4.3478260869565216E-2</v>
      </c>
      <c r="S28" s="209">
        <f t="shared" si="2"/>
        <v>4.3478260869565216E-2</v>
      </c>
      <c r="T28" s="209">
        <f t="shared" si="2"/>
        <v>0</v>
      </c>
      <c r="U28" s="209">
        <f t="shared" si="2"/>
        <v>4.3478260869565216E-2</v>
      </c>
      <c r="V28" s="209">
        <f t="shared" si="2"/>
        <v>4.3478260869565216E-2</v>
      </c>
      <c r="W28" s="209">
        <f t="shared" si="2"/>
        <v>4.3478260869565216E-2</v>
      </c>
      <c r="X28" s="210">
        <f>+AVERAGE(G28:W28)</f>
        <v>2.8132992327365724E-2</v>
      </c>
      <c r="Y28" s="211">
        <f>AVERAGE(Y4:Y26)</f>
        <v>2.8132992327365731E-2</v>
      </c>
    </row>
  </sheetData>
  <mergeCells count="2">
    <mergeCell ref="G1:W1"/>
    <mergeCell ref="A1:C1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3"/>
  <sheetViews>
    <sheetView workbookViewId="0">
      <selection activeCell="D16" sqref="D16"/>
    </sheetView>
  </sheetViews>
  <sheetFormatPr baseColWidth="10" defaultColWidth="11.5" defaultRowHeight="15" x14ac:dyDescent="0.2"/>
  <cols>
    <col min="1" max="1" width="2.1640625" style="1" customWidth="1"/>
    <col min="2" max="3" width="26.5" style="1" customWidth="1"/>
    <col min="4" max="4" width="21.1640625" style="1" customWidth="1"/>
    <col min="5" max="5" width="24.5" style="1" customWidth="1"/>
    <col min="6" max="7" width="18" style="1" customWidth="1"/>
    <col min="8" max="9" width="17.5" style="1" customWidth="1"/>
    <col min="10" max="10" width="21.5" style="1" customWidth="1"/>
    <col min="11" max="16384" width="11.5" style="1"/>
  </cols>
  <sheetData>
    <row r="2" spans="2:10" ht="24" thickBot="1" x14ac:dyDescent="0.3">
      <c r="B2" s="279" t="s">
        <v>111</v>
      </c>
      <c r="C2" s="279"/>
      <c r="D2" s="279"/>
      <c r="E2" s="279"/>
      <c r="F2" s="279"/>
      <c r="G2" s="279"/>
      <c r="H2" s="279"/>
      <c r="I2" s="279"/>
      <c r="J2" s="279"/>
    </row>
    <row r="3" spans="2:10" ht="58" thickBot="1" x14ac:dyDescent="0.25">
      <c r="B3" s="132" t="s">
        <v>78</v>
      </c>
      <c r="C3" s="145" t="s">
        <v>112</v>
      </c>
      <c r="D3" s="133" t="s">
        <v>113</v>
      </c>
      <c r="E3" s="134" t="s">
        <v>65</v>
      </c>
      <c r="F3" s="134" t="s">
        <v>66</v>
      </c>
      <c r="G3" s="134" t="s">
        <v>114</v>
      </c>
      <c r="H3" s="134" t="s">
        <v>115</v>
      </c>
      <c r="I3" s="134" t="s">
        <v>116</v>
      </c>
      <c r="J3" s="134" t="s">
        <v>117</v>
      </c>
    </row>
    <row r="4" spans="2:10" ht="40" x14ac:dyDescent="0.2">
      <c r="B4" s="135" t="s">
        <v>80</v>
      </c>
      <c r="C4" s="146"/>
      <c r="D4" s="136"/>
      <c r="E4" s="137"/>
      <c r="F4" s="137"/>
      <c r="G4" s="137"/>
      <c r="H4" s="137"/>
      <c r="I4" s="137"/>
      <c r="J4" s="137"/>
    </row>
    <row r="5" spans="2:10" ht="20" x14ac:dyDescent="0.2">
      <c r="B5" s="138" t="s">
        <v>81</v>
      </c>
      <c r="C5" s="147"/>
      <c r="D5" s="139"/>
      <c r="E5" s="140"/>
      <c r="F5" s="140"/>
      <c r="G5" s="140"/>
      <c r="H5" s="140"/>
      <c r="I5" s="140"/>
      <c r="J5" s="140"/>
    </row>
    <row r="6" spans="2:10" ht="20" x14ac:dyDescent="0.2">
      <c r="B6" s="138" t="s">
        <v>82</v>
      </c>
      <c r="C6" s="147"/>
      <c r="D6" s="139"/>
      <c r="E6" s="140"/>
      <c r="F6" s="140"/>
      <c r="G6" s="140"/>
      <c r="H6" s="140"/>
      <c r="I6" s="140"/>
      <c r="J6" s="140"/>
    </row>
    <row r="7" spans="2:10" ht="20" x14ac:dyDescent="0.2">
      <c r="B7" s="138" t="s">
        <v>83</v>
      </c>
      <c r="C7" s="147"/>
      <c r="D7" s="139"/>
      <c r="E7" s="140"/>
      <c r="F7" s="140"/>
      <c r="G7" s="140"/>
      <c r="H7" s="140"/>
      <c r="I7" s="140"/>
      <c r="J7" s="140"/>
    </row>
    <row r="8" spans="2:10" ht="40" x14ac:dyDescent="0.2">
      <c r="B8" s="138" t="s">
        <v>84</v>
      </c>
      <c r="C8" s="147"/>
      <c r="D8" s="139"/>
      <c r="E8" s="140"/>
      <c r="F8" s="140"/>
      <c r="G8" s="140"/>
      <c r="H8" s="140"/>
      <c r="I8" s="140"/>
      <c r="J8" s="140"/>
    </row>
    <row r="9" spans="2:10" ht="20" x14ac:dyDescent="0.2">
      <c r="B9" s="138" t="s">
        <v>85</v>
      </c>
      <c r="C9" s="147"/>
      <c r="D9" s="139"/>
      <c r="E9" s="140"/>
      <c r="F9" s="140"/>
      <c r="G9" s="140"/>
      <c r="H9" s="140"/>
      <c r="I9" s="140"/>
      <c r="J9" s="140"/>
    </row>
    <row r="10" spans="2:10" ht="40" x14ac:dyDescent="0.2">
      <c r="B10" s="138" t="s">
        <v>86</v>
      </c>
      <c r="C10" s="147"/>
      <c r="D10" s="139"/>
      <c r="E10" s="140"/>
      <c r="F10" s="140"/>
      <c r="G10" s="140"/>
      <c r="H10" s="140"/>
      <c r="I10" s="140"/>
      <c r="J10" s="140"/>
    </row>
    <row r="11" spans="2:10" ht="40" x14ac:dyDescent="0.2">
      <c r="B11" s="138" t="s">
        <v>87</v>
      </c>
      <c r="C11" s="147"/>
      <c r="D11" s="139"/>
      <c r="E11" s="140"/>
      <c r="F11" s="140"/>
      <c r="G11" s="140"/>
      <c r="H11" s="140"/>
      <c r="I11" s="140"/>
      <c r="J11" s="140"/>
    </row>
    <row r="12" spans="2:10" ht="21" thickBot="1" x14ac:dyDescent="0.25">
      <c r="B12" s="141" t="s">
        <v>19</v>
      </c>
      <c r="C12" s="148"/>
      <c r="D12" s="142"/>
      <c r="E12" s="143"/>
      <c r="F12" s="143"/>
      <c r="G12" s="143"/>
      <c r="H12" s="143"/>
      <c r="I12" s="143"/>
      <c r="J12" s="143"/>
    </row>
    <row r="13" spans="2:10" ht="19" x14ac:dyDescent="0.25">
      <c r="B13" s="144"/>
      <c r="C13" s="144"/>
      <c r="D13" s="144"/>
      <c r="E13" s="144"/>
      <c r="F13" s="144"/>
      <c r="G13" s="144"/>
      <c r="H13" s="144"/>
      <c r="I13" s="144"/>
      <c r="J13" s="144"/>
    </row>
  </sheetData>
  <mergeCells count="1">
    <mergeCell ref="B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1"/>
  <sheetViews>
    <sheetView workbookViewId="0">
      <selection activeCell="C2" sqref="C2"/>
    </sheetView>
  </sheetViews>
  <sheetFormatPr baseColWidth="10" defaultColWidth="11.5" defaultRowHeight="14" x14ac:dyDescent="0.15"/>
  <cols>
    <col min="1" max="1" width="3.6640625" style="2" customWidth="1"/>
    <col min="2" max="5" width="32.83203125" style="2" customWidth="1"/>
    <col min="6" max="16384" width="11.5" style="2"/>
  </cols>
  <sheetData>
    <row r="1" spans="2:5" ht="15" thickBot="1" x14ac:dyDescent="0.2"/>
    <row r="2" spans="2:5" ht="120" thickBot="1" x14ac:dyDescent="0.2">
      <c r="B2" s="119" t="s">
        <v>58</v>
      </c>
      <c r="C2" s="120" t="s">
        <v>118</v>
      </c>
      <c r="D2" s="121" t="s">
        <v>119</v>
      </c>
      <c r="E2" s="122" t="s">
        <v>120</v>
      </c>
    </row>
    <row r="3" spans="2:5" ht="19.5" customHeight="1" x14ac:dyDescent="0.15">
      <c r="B3" s="149" t="s">
        <v>94</v>
      </c>
      <c r="C3" s="150"/>
      <c r="D3" s="151"/>
      <c r="E3" s="152"/>
    </row>
    <row r="4" spans="2:5" x14ac:dyDescent="0.15">
      <c r="B4" s="153"/>
      <c r="C4" s="154"/>
      <c r="D4" s="155"/>
      <c r="E4" s="156"/>
    </row>
    <row r="5" spans="2:5" ht="19.5" customHeight="1" x14ac:dyDescent="0.15">
      <c r="B5" s="153" t="s">
        <v>95</v>
      </c>
      <c r="C5" s="157"/>
      <c r="D5" s="158"/>
      <c r="E5" s="159"/>
    </row>
    <row r="6" spans="2:5" x14ac:dyDescent="0.15">
      <c r="B6" s="153"/>
      <c r="C6" s="154"/>
      <c r="D6" s="155"/>
      <c r="E6" s="156"/>
    </row>
    <row r="7" spans="2:5" x14ac:dyDescent="0.15">
      <c r="B7" s="153" t="s">
        <v>74</v>
      </c>
      <c r="C7" s="157"/>
      <c r="D7" s="158"/>
      <c r="E7" s="159"/>
    </row>
    <row r="8" spans="2:5" x14ac:dyDescent="0.15">
      <c r="B8" s="153"/>
      <c r="C8" s="154"/>
      <c r="D8" s="155"/>
      <c r="E8" s="156"/>
    </row>
    <row r="9" spans="2:5" x14ac:dyDescent="0.15">
      <c r="B9" s="153" t="s">
        <v>96</v>
      </c>
      <c r="C9" s="157"/>
      <c r="D9" s="158"/>
      <c r="E9" s="159"/>
    </row>
    <row r="10" spans="2:5" x14ac:dyDescent="0.15">
      <c r="B10" s="153"/>
      <c r="C10" s="154"/>
      <c r="D10" s="155"/>
      <c r="E10" s="156"/>
    </row>
    <row r="11" spans="2:5" x14ac:dyDescent="0.15">
      <c r="B11" s="153" t="s">
        <v>85</v>
      </c>
      <c r="C11" s="157"/>
      <c r="D11" s="158"/>
      <c r="E11" s="159"/>
    </row>
    <row r="12" spans="2:5" x14ac:dyDescent="0.15">
      <c r="B12" s="153"/>
      <c r="C12" s="154"/>
      <c r="D12" s="155"/>
      <c r="E12" s="156"/>
    </row>
    <row r="13" spans="2:5" x14ac:dyDescent="0.15">
      <c r="B13" s="153" t="s">
        <v>97</v>
      </c>
      <c r="C13" s="157"/>
      <c r="D13" s="158"/>
      <c r="E13" s="159"/>
    </row>
    <row r="14" spans="2:5" x14ac:dyDescent="0.15">
      <c r="B14" s="153"/>
      <c r="C14" s="154"/>
      <c r="D14" s="155"/>
      <c r="E14" s="156"/>
    </row>
    <row r="15" spans="2:5" x14ac:dyDescent="0.15">
      <c r="B15" s="153" t="s">
        <v>121</v>
      </c>
      <c r="C15" s="157"/>
      <c r="D15" s="158"/>
      <c r="E15" s="159"/>
    </row>
    <row r="16" spans="2:5" x14ac:dyDescent="0.15">
      <c r="B16" s="153"/>
      <c r="C16" s="154"/>
      <c r="D16" s="155"/>
      <c r="E16" s="156"/>
    </row>
    <row r="17" spans="2:5" ht="14.5" customHeight="1" x14ac:dyDescent="0.15">
      <c r="B17" s="160" t="s">
        <v>99</v>
      </c>
      <c r="C17" s="157"/>
      <c r="D17" s="158"/>
      <c r="E17" s="159"/>
    </row>
    <row r="18" spans="2:5" ht="15" customHeight="1" thickBot="1" x14ac:dyDescent="0.2">
      <c r="B18" s="161"/>
      <c r="C18" s="162"/>
      <c r="D18" s="163"/>
      <c r="E18" s="164"/>
    </row>
    <row r="21" spans="2:5" x14ac:dyDescent="0.15">
      <c r="B21" s="68"/>
    </row>
  </sheetData>
  <mergeCells count="32">
    <mergeCell ref="B13:B14"/>
    <mergeCell ref="B3:B4"/>
    <mergeCell ref="B5:B6"/>
    <mergeCell ref="B7:B8"/>
    <mergeCell ref="B9:B10"/>
    <mergeCell ref="B11:B12"/>
    <mergeCell ref="C3:C4"/>
    <mergeCell ref="D3:D4"/>
    <mergeCell ref="E3:E4"/>
    <mergeCell ref="C5:C6"/>
    <mergeCell ref="E5:E6"/>
    <mergeCell ref="D5:D6"/>
    <mergeCell ref="C7:C8"/>
    <mergeCell ref="D7:D8"/>
    <mergeCell ref="E7:E8"/>
    <mergeCell ref="C9:C10"/>
    <mergeCell ref="D9:D10"/>
    <mergeCell ref="E9:E10"/>
    <mergeCell ref="C11:C12"/>
    <mergeCell ref="D11:D12"/>
    <mergeCell ref="E11:E12"/>
    <mergeCell ref="C13:C14"/>
    <mergeCell ref="D13:D14"/>
    <mergeCell ref="E13:E14"/>
    <mergeCell ref="C15:C16"/>
    <mergeCell ref="D15:D16"/>
    <mergeCell ref="E15:E16"/>
    <mergeCell ref="B17:B18"/>
    <mergeCell ref="C17:C18"/>
    <mergeCell ref="D17:D18"/>
    <mergeCell ref="E17:E18"/>
    <mergeCell ref="B15:B16"/>
  </mergeCells>
  <hyperlinks>
    <hyperlink ref="B2" location="_ftn1" display="_ftn1" xr:uid="{00000000-0004-0000-06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1"/>
  <sheetViews>
    <sheetView workbookViewId="0">
      <selection activeCell="L3" sqref="L3"/>
    </sheetView>
  </sheetViews>
  <sheetFormatPr baseColWidth="10" defaultColWidth="11.5" defaultRowHeight="15" x14ac:dyDescent="0.2"/>
  <cols>
    <col min="1" max="1" width="3" style="15" customWidth="1"/>
    <col min="2" max="2" width="19.33203125" style="15" customWidth="1"/>
    <col min="3" max="3" width="16.5" style="15" customWidth="1"/>
    <col min="4" max="4" width="16" style="15" customWidth="1"/>
    <col min="5" max="5" width="12" style="15" customWidth="1"/>
    <col min="6" max="6" width="21.5" style="15" customWidth="1"/>
    <col min="7" max="8" width="12" style="15" customWidth="1"/>
    <col min="9" max="9" width="21" style="15" customWidth="1"/>
    <col min="10" max="16384" width="11.5" style="15"/>
  </cols>
  <sheetData>
    <row r="1" spans="2:9" ht="16" thickBot="1" x14ac:dyDescent="0.25"/>
    <row r="2" spans="2:9" ht="41" customHeight="1" thickBot="1" x14ac:dyDescent="0.25">
      <c r="B2" s="181" t="s">
        <v>122</v>
      </c>
      <c r="C2" s="182"/>
      <c r="D2" s="183"/>
      <c r="E2" s="167" t="s">
        <v>59</v>
      </c>
      <c r="F2" s="184" t="s">
        <v>123</v>
      </c>
      <c r="G2" s="182"/>
      <c r="H2" s="182"/>
      <c r="I2" s="185"/>
    </row>
    <row r="3" spans="2:9" ht="41" thickBot="1" x14ac:dyDescent="0.25">
      <c r="B3" s="165" t="s">
        <v>88</v>
      </c>
      <c r="C3" s="166" t="s">
        <v>89</v>
      </c>
      <c r="D3" s="167" t="s">
        <v>66</v>
      </c>
      <c r="E3" s="167" t="s">
        <v>59</v>
      </c>
      <c r="F3" s="167" t="s">
        <v>90</v>
      </c>
      <c r="G3" s="167" t="s">
        <v>91</v>
      </c>
      <c r="H3" s="167" t="s">
        <v>92</v>
      </c>
      <c r="I3" s="168" t="s">
        <v>93</v>
      </c>
    </row>
    <row r="4" spans="2:9" ht="52.5" customHeight="1" x14ac:dyDescent="0.2">
      <c r="B4" s="169" t="s">
        <v>94</v>
      </c>
      <c r="C4" s="170"/>
      <c r="D4" s="171"/>
      <c r="E4" s="171"/>
      <c r="F4" s="171"/>
      <c r="G4" s="171"/>
      <c r="H4" s="171"/>
      <c r="I4" s="172"/>
    </row>
    <row r="5" spans="2:9" ht="52.5" customHeight="1" x14ac:dyDescent="0.2">
      <c r="B5" s="173" t="s">
        <v>95</v>
      </c>
      <c r="C5" s="174"/>
      <c r="D5" s="175"/>
      <c r="E5" s="175"/>
      <c r="F5" s="175"/>
      <c r="G5" s="175"/>
      <c r="H5" s="175"/>
      <c r="I5" s="176"/>
    </row>
    <row r="6" spans="2:9" ht="52.5" customHeight="1" x14ac:dyDescent="0.2">
      <c r="B6" s="173" t="s">
        <v>74</v>
      </c>
      <c r="C6" s="174"/>
      <c r="D6" s="175"/>
      <c r="E6" s="175"/>
      <c r="F6" s="175"/>
      <c r="G6" s="175"/>
      <c r="H6" s="175"/>
      <c r="I6" s="176"/>
    </row>
    <row r="7" spans="2:9" ht="52.5" customHeight="1" x14ac:dyDescent="0.2">
      <c r="B7" s="173" t="s">
        <v>96</v>
      </c>
      <c r="C7" s="174"/>
      <c r="D7" s="175"/>
      <c r="E7" s="175"/>
      <c r="F7" s="175"/>
      <c r="G7" s="175"/>
      <c r="H7" s="175"/>
      <c r="I7" s="176"/>
    </row>
    <row r="8" spans="2:9" ht="52.5" customHeight="1" x14ac:dyDescent="0.2">
      <c r="B8" s="173" t="s">
        <v>85</v>
      </c>
      <c r="C8" s="174"/>
      <c r="D8" s="175"/>
      <c r="E8" s="175"/>
      <c r="F8" s="175"/>
      <c r="G8" s="175"/>
      <c r="H8" s="175"/>
      <c r="I8" s="176"/>
    </row>
    <row r="9" spans="2:9" ht="52.5" customHeight="1" x14ac:dyDescent="0.2">
      <c r="B9" s="173" t="s">
        <v>97</v>
      </c>
      <c r="C9" s="174"/>
      <c r="D9" s="175"/>
      <c r="E9" s="175"/>
      <c r="F9" s="175"/>
      <c r="G9" s="175"/>
      <c r="H9" s="175"/>
      <c r="I9" s="176"/>
    </row>
    <row r="10" spans="2:9" ht="52.5" customHeight="1" x14ac:dyDescent="0.2">
      <c r="B10" s="173" t="s">
        <v>19</v>
      </c>
      <c r="C10" s="174"/>
      <c r="D10" s="175"/>
      <c r="E10" s="175"/>
      <c r="F10" s="175"/>
      <c r="G10" s="175"/>
      <c r="H10" s="175"/>
      <c r="I10" s="176"/>
    </row>
    <row r="11" spans="2:9" ht="52.5" customHeight="1" thickBot="1" x14ac:dyDescent="0.25">
      <c r="B11" s="177" t="s">
        <v>98</v>
      </c>
      <c r="C11" s="178"/>
      <c r="D11" s="179"/>
      <c r="E11" s="179"/>
      <c r="F11" s="179"/>
      <c r="G11" s="179"/>
      <c r="H11" s="179"/>
      <c r="I11" s="180"/>
    </row>
  </sheetData>
  <mergeCells count="2">
    <mergeCell ref="B2:D2"/>
    <mergeCell ref="F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9"/>
  <sheetViews>
    <sheetView workbookViewId="0">
      <selection activeCell="L3" sqref="L3"/>
    </sheetView>
  </sheetViews>
  <sheetFormatPr baseColWidth="10" defaultRowHeight="15" x14ac:dyDescent="0.2"/>
  <cols>
    <col min="1" max="1" width="1.83203125" customWidth="1"/>
    <col min="2" max="2" width="26" customWidth="1"/>
    <col min="3" max="3" width="14.1640625" customWidth="1"/>
    <col min="4" max="4" width="15.1640625" customWidth="1"/>
    <col min="10" max="10" width="14.6640625" customWidth="1"/>
  </cols>
  <sheetData>
    <row r="1" spans="2:10" ht="16" thickBot="1" x14ac:dyDescent="0.25"/>
    <row r="2" spans="2:10" ht="69" thickBot="1" x14ac:dyDescent="0.25">
      <c r="B2" s="119" t="s">
        <v>78</v>
      </c>
      <c r="C2" s="120" t="s">
        <v>79</v>
      </c>
      <c r="D2" s="121" t="s">
        <v>65</v>
      </c>
      <c r="E2" s="121" t="s">
        <v>66</v>
      </c>
      <c r="F2" s="121" t="s">
        <v>67</v>
      </c>
      <c r="G2" s="121" t="s">
        <v>68</v>
      </c>
      <c r="H2" s="121" t="s">
        <v>69</v>
      </c>
      <c r="I2" s="121" t="s">
        <v>70</v>
      </c>
      <c r="J2" s="122" t="s">
        <v>71</v>
      </c>
    </row>
    <row r="3" spans="2:10" ht="66" x14ac:dyDescent="0.2">
      <c r="B3" s="186" t="s">
        <v>94</v>
      </c>
      <c r="C3" s="123"/>
      <c r="D3" s="124"/>
      <c r="E3" s="124"/>
      <c r="F3" s="124"/>
      <c r="G3" s="124"/>
      <c r="H3" s="124"/>
      <c r="I3" s="124"/>
      <c r="J3" s="125"/>
    </row>
    <row r="4" spans="2:10" ht="44" x14ac:dyDescent="0.2">
      <c r="B4" s="187" t="s">
        <v>95</v>
      </c>
      <c r="C4" s="126"/>
      <c r="D4" s="127"/>
      <c r="E4" s="127"/>
      <c r="F4" s="127"/>
      <c r="G4" s="127"/>
      <c r="H4" s="127"/>
      <c r="I4" s="127"/>
      <c r="J4" s="128"/>
    </row>
    <row r="5" spans="2:10" ht="22" x14ac:dyDescent="0.2">
      <c r="B5" s="187" t="s">
        <v>74</v>
      </c>
      <c r="C5" s="126"/>
      <c r="D5" s="127"/>
      <c r="E5" s="127"/>
      <c r="F5" s="127"/>
      <c r="G5" s="127"/>
      <c r="H5" s="127"/>
      <c r="I5" s="127"/>
      <c r="J5" s="128"/>
    </row>
    <row r="6" spans="2:10" ht="22" x14ac:dyDescent="0.2">
      <c r="B6" s="187" t="s">
        <v>107</v>
      </c>
      <c r="C6" s="126"/>
      <c r="D6" s="127"/>
      <c r="E6" s="127"/>
      <c r="F6" s="127"/>
      <c r="G6" s="127"/>
      <c r="H6" s="127"/>
      <c r="I6" s="127"/>
      <c r="J6" s="128"/>
    </row>
    <row r="7" spans="2:10" ht="22" x14ac:dyDescent="0.2">
      <c r="B7" s="187" t="s">
        <v>85</v>
      </c>
      <c r="C7" s="126"/>
      <c r="D7" s="127"/>
      <c r="E7" s="127"/>
      <c r="F7" s="127"/>
      <c r="G7" s="127"/>
      <c r="H7" s="127"/>
      <c r="I7" s="127"/>
      <c r="J7" s="128"/>
    </row>
    <row r="8" spans="2:10" ht="66" x14ac:dyDescent="0.2">
      <c r="B8" s="187" t="s">
        <v>108</v>
      </c>
      <c r="C8" s="126"/>
      <c r="D8" s="127"/>
      <c r="E8" s="127"/>
      <c r="F8" s="127"/>
      <c r="G8" s="127"/>
      <c r="H8" s="127"/>
      <c r="I8" s="127"/>
      <c r="J8" s="128"/>
    </row>
    <row r="9" spans="2:10" ht="45" thickBot="1" x14ac:dyDescent="0.25">
      <c r="B9" s="188" t="s">
        <v>99</v>
      </c>
      <c r="C9" s="129"/>
      <c r="D9" s="130"/>
      <c r="E9" s="130"/>
      <c r="F9" s="130"/>
      <c r="G9" s="130"/>
      <c r="H9" s="130"/>
      <c r="I9" s="130"/>
      <c r="J9" s="1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Áreas Estratégicas</vt:lpstr>
      <vt:lpstr>Ejes</vt:lpstr>
      <vt:lpstr>Matriz General</vt:lpstr>
      <vt:lpstr>Áreas Estratégicas PEM</vt:lpstr>
      <vt:lpstr>Programas - Proyectos</vt:lpstr>
      <vt:lpstr>Matriz General PEM</vt:lpstr>
      <vt:lpstr>Matriz efectos impactos</vt:lpstr>
      <vt:lpstr>Efectos o impactose PCDHL o PEM</vt:lpstr>
      <vt:lpstr>Acción Institucional CCCI</vt:lpstr>
      <vt:lpstr>Actores Sociales</vt:lpstr>
      <vt:lpstr>'Matriz efectos impactos'!_ftn1</vt:lpstr>
      <vt:lpstr>'Matriz efectos impactos'!_ftnref1</vt:lpstr>
      <vt:lpstr>'Matriz General'!_Hlk66272895</vt:lpstr>
      <vt:lpstr>'Matriz General'!_Hlk66273627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Alonso Marschall Murillo</dc:creator>
  <cp:lastModifiedBy>Ariana Rodríguez</cp:lastModifiedBy>
  <dcterms:created xsi:type="dcterms:W3CDTF">2020-11-02T19:12:11Z</dcterms:created>
  <dcterms:modified xsi:type="dcterms:W3CDTF">2021-06-18T20:41:41Z</dcterms:modified>
</cp:coreProperties>
</file>